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8475" windowHeight="5895" activeTab="0"/>
  </bookViews>
  <sheets>
    <sheet name="Undaf 4 (2009-10)" sheetId="1" r:id="rId1"/>
  </sheets>
  <definedNames>
    <definedName name="OLE_LINK3" localSheetId="0">'Undaf 4 (2009-10)'!#REF!</definedName>
    <definedName name="OLE_LINK5" localSheetId="0">'Undaf 4 (2009-10)'!#REF!</definedName>
    <definedName name="_xlnm.Print_Area" localSheetId="0">'Undaf 4 (2009-10)'!$A$1:$P$135</definedName>
    <definedName name="_xlnm.Print_Titles" localSheetId="0">'Undaf 4 (2009-10)'!$1:$3</definedName>
  </definedNames>
  <calcPr fullCalcOnLoad="1"/>
</workbook>
</file>

<file path=xl/comments1.xml><?xml version="1.0" encoding="utf-8"?>
<comments xmlns="http://schemas.openxmlformats.org/spreadsheetml/2006/main">
  <authors>
    <author>kunzang.norbu</author>
  </authors>
  <commentList>
    <comment ref="N67" authorId="0">
      <text>
        <r>
          <rPr>
            <b/>
            <sz val="8"/>
            <rFont val="Tahoma"/>
            <family val="2"/>
          </rPr>
          <t>kunzang.norbu:</t>
        </r>
        <r>
          <rPr>
            <sz val="8"/>
            <rFont val="Tahoma"/>
            <family val="2"/>
          </rPr>
          <t xml:space="preserve">
m/e for observation tour during LG elections</t>
        </r>
      </text>
    </comment>
  </commentList>
</comments>
</file>

<file path=xl/sharedStrings.xml><?xml version="1.0" encoding="utf-8"?>
<sst xmlns="http://schemas.openxmlformats.org/spreadsheetml/2006/main" count="730" uniqueCount="173">
  <si>
    <t>TIMEFRAME</t>
  </si>
  <si>
    <t>PLANNED BUDGET</t>
  </si>
  <si>
    <t>Q1</t>
  </si>
  <si>
    <t>Q2</t>
  </si>
  <si>
    <t>Q3</t>
  </si>
  <si>
    <t>Q4</t>
  </si>
  <si>
    <t>Source of Funds</t>
  </si>
  <si>
    <t>Amount (US$)</t>
  </si>
  <si>
    <t>EXPECTED CP OUTPUTS 
and indicators including 18 months' targets</t>
  </si>
  <si>
    <t>UN</t>
  </si>
  <si>
    <t>PLANNED ACTIVITIES 
List all activities including M&amp;E to be undertaken during the year towards stated CP outputs</t>
  </si>
  <si>
    <t>Budget
Description</t>
  </si>
  <si>
    <t xml:space="preserve">RESPONSIBLE PARTY </t>
  </si>
  <si>
    <t>Implementing Partner</t>
  </si>
  <si>
    <t>2011</t>
  </si>
  <si>
    <t>Total</t>
  </si>
  <si>
    <t>Assurance Activities</t>
  </si>
  <si>
    <t>X</t>
  </si>
  <si>
    <t>NC</t>
  </si>
  <si>
    <t>x</t>
  </si>
  <si>
    <t>NA</t>
  </si>
  <si>
    <t>Support provision of essential  books and relevant materials for the resource centre.</t>
  </si>
  <si>
    <t>UNDP</t>
  </si>
  <si>
    <t>UNICEF</t>
  </si>
  <si>
    <t>RR</t>
  </si>
  <si>
    <t>training
travel
Misc.</t>
  </si>
  <si>
    <t>training
travel</t>
  </si>
  <si>
    <t>workshop
publication
advocacy event</t>
  </si>
  <si>
    <t>Training
audio visual documentation
Misc</t>
  </si>
  <si>
    <t>Observation of Human Rights Day (10th December) and related activities</t>
  </si>
  <si>
    <t>Advocacy, Travel, Event 
Misc.</t>
  </si>
  <si>
    <t>travel, Misc.</t>
  </si>
  <si>
    <t>Books &amp; materials</t>
  </si>
  <si>
    <t>2012</t>
  </si>
  <si>
    <t>Training/Workshops</t>
  </si>
  <si>
    <t>Sub-Total Assurance</t>
  </si>
  <si>
    <t>Sub-Total Prg. UNDP</t>
  </si>
  <si>
    <t xml:space="preserve">Int'l Democracy Day (15th September) observance </t>
  </si>
  <si>
    <t>1.1.1</t>
  </si>
  <si>
    <t>1.1.2</t>
  </si>
  <si>
    <t>1.1.3</t>
  </si>
  <si>
    <t>Mock parliament session with the students</t>
  </si>
  <si>
    <t>Int'l TA</t>
  </si>
  <si>
    <t>1.2.1</t>
  </si>
  <si>
    <t>1.2.2</t>
  </si>
  <si>
    <t>NA &amp; NC</t>
  </si>
  <si>
    <t>ECB</t>
  </si>
  <si>
    <t>Support participation in electoral seminars, conferences and visitor programmes</t>
  </si>
  <si>
    <t>Sub-total</t>
  </si>
  <si>
    <t>Joint field monitoring visits and advocacy visits</t>
  </si>
  <si>
    <t>TOTAL</t>
  </si>
  <si>
    <t>BCMD</t>
  </si>
  <si>
    <t>International consultant</t>
  </si>
  <si>
    <t>seminar/workshop</t>
  </si>
  <si>
    <t>international consultant</t>
  </si>
  <si>
    <t>national consultant</t>
  </si>
  <si>
    <t>1.2.</t>
  </si>
  <si>
    <t>Civic education training/workshop</t>
  </si>
  <si>
    <t>printing and publications</t>
  </si>
  <si>
    <t>Development of web portal</t>
  </si>
  <si>
    <t>IT Equipments</t>
  </si>
  <si>
    <t>Development of Media and Democracy Library</t>
  </si>
  <si>
    <t>Equipments</t>
  </si>
  <si>
    <t>News reporting training</t>
  </si>
  <si>
    <t>Annual Media conference</t>
  </si>
  <si>
    <t>Annual Non-fiction writing workshop</t>
  </si>
  <si>
    <t>Capacity building of BCMD</t>
  </si>
  <si>
    <t>trainings/workshop</t>
  </si>
  <si>
    <t xml:space="preserve">World Democracy (Sept. 15) </t>
  </si>
  <si>
    <t>Youth Festival</t>
  </si>
  <si>
    <t>Prog. Support cost</t>
  </si>
  <si>
    <t>Sundry/Rent</t>
  </si>
  <si>
    <t>Contingency</t>
  </si>
  <si>
    <t>I. Support to the Royal Court of Justice for its Capacity Development to ensure democratic governance and rule of law.</t>
  </si>
  <si>
    <t>Development of strategy paper on the establishment and organisation of Bhutan National Legal Institute</t>
  </si>
  <si>
    <t>RCJ</t>
  </si>
  <si>
    <t xml:space="preserve">Int'l TA, 
</t>
  </si>
  <si>
    <t>Conduct Needs Assessment on Juvenile Justice System</t>
  </si>
  <si>
    <t>Sub-Total Prg. UNICEF</t>
  </si>
  <si>
    <t>Sub-Total for Assurance</t>
  </si>
  <si>
    <t>II. Institutional Strengthening and Capacity Development Support for the Parliament of Bhutan for effective legislative functioning</t>
  </si>
  <si>
    <t>Result 2: Observance of international days</t>
  </si>
  <si>
    <t>Result 1: Bhutan National Legal Institute established</t>
  </si>
  <si>
    <t>Result 2: Juvenile justice system intiated</t>
  </si>
  <si>
    <t>Result 1: Secretariats' capacity strengthened in providing parliamentary support services.</t>
  </si>
  <si>
    <t>Short term training on research techniques and methodologies</t>
  </si>
  <si>
    <t>Short term training on legislative drafting</t>
  </si>
  <si>
    <t>Short course on executive and leadership</t>
  </si>
  <si>
    <t>Support capacity development of project management unit (PMU)</t>
  </si>
  <si>
    <t>5.1.1</t>
  </si>
  <si>
    <t>5.1.2</t>
  </si>
  <si>
    <t>5.2.1</t>
  </si>
  <si>
    <t>5.2.2</t>
  </si>
  <si>
    <t>Result 6: Establish a  parliamentary information resource centre.</t>
  </si>
  <si>
    <t>Technical Assistance (TA) for development of Orientation Handbook and review of Rules of Procedures</t>
  </si>
  <si>
    <t xml:space="preserve">Result 4: Orientation Handbook and Rules of Procedures developed/reviewed. </t>
  </si>
  <si>
    <r>
      <t xml:space="preserve">Support capacity building of the </t>
    </r>
    <r>
      <rPr>
        <b/>
        <sz val="10"/>
        <rFont val="Arial"/>
        <family val="2"/>
      </rPr>
      <t>National Council Secretariat</t>
    </r>
  </si>
  <si>
    <r>
      <t xml:space="preserve">Support capacity building of the </t>
    </r>
    <r>
      <rPr>
        <b/>
        <sz val="10"/>
        <rFont val="Arial"/>
        <family val="2"/>
      </rPr>
      <t>National Assembly Secretariat</t>
    </r>
  </si>
  <si>
    <r>
      <t xml:space="preserve">Capacity development of Committees and members related to women and children of </t>
    </r>
    <r>
      <rPr>
        <b/>
        <sz val="10"/>
        <color indexed="8"/>
        <rFont val="Arial"/>
        <family val="2"/>
      </rPr>
      <t>NC</t>
    </r>
  </si>
  <si>
    <r>
      <t xml:space="preserve">Capacity development of Committees and members related to women and children of </t>
    </r>
    <r>
      <rPr>
        <b/>
        <sz val="10"/>
        <color indexed="8"/>
        <rFont val="Arial"/>
        <family val="2"/>
      </rPr>
      <t>NA</t>
    </r>
  </si>
  <si>
    <t>Result 5: Parliamentary committees, procedures and system strengthened</t>
  </si>
  <si>
    <t>Attend meetings/seminars/workshops and conference on women and children for the NC parliamentarians</t>
  </si>
  <si>
    <t>Attend meetings/seminars/workshops and conference on women and children for the NA parliamentarians</t>
  </si>
  <si>
    <t>Attend meetings/seminars/workshops and conference on women and children for the NC officials</t>
  </si>
  <si>
    <t>Attend meetings/seminars/workshops and conference on women and children for the NA officials</t>
  </si>
  <si>
    <t>Parliamentary oversight functions strengthened</t>
  </si>
  <si>
    <t>5.3.1</t>
  </si>
  <si>
    <t>5.3.2</t>
  </si>
  <si>
    <t>NA/NC</t>
  </si>
  <si>
    <t>Attend Public Accounts Committee (PAC) meetings within in the region for exposure/training</t>
  </si>
  <si>
    <t>Short term training for PAC Secretariat staff to improve their skills to support PAC</t>
  </si>
  <si>
    <t>OR/DGTTF</t>
  </si>
  <si>
    <t xml:space="preserve">Procurement of legal materials </t>
  </si>
  <si>
    <t>Procurement</t>
  </si>
  <si>
    <t>Conferences and workshops for judicial staff including judges and Registrars of all courts</t>
  </si>
  <si>
    <t>Workshop</t>
  </si>
  <si>
    <t>Conference, Workshop</t>
  </si>
  <si>
    <t>Total for UNDP</t>
  </si>
  <si>
    <t>Total for UNICEF</t>
  </si>
  <si>
    <t>Result 1: Strengthened awareness on Acess to Information</t>
  </si>
  <si>
    <t>Seminar/workshop on Online Media</t>
  </si>
  <si>
    <t>OR/UNDEF</t>
  </si>
  <si>
    <t>Media sensitization training for GAOs</t>
  </si>
  <si>
    <t>Result 2: Expanded public discourse</t>
  </si>
  <si>
    <t>Development of 2 resource books on Democracy</t>
  </si>
  <si>
    <t>Result 3: Strengthened Media as the fourth Estate</t>
  </si>
  <si>
    <t xml:space="preserve">Result 4: Commemoration of International Events </t>
  </si>
  <si>
    <t>World Press Freedom Day Observance</t>
  </si>
  <si>
    <t>TA (collaborate with DoIM)</t>
  </si>
  <si>
    <r>
      <rPr>
        <b/>
        <sz val="10"/>
        <rFont val="Arial"/>
        <family val="2"/>
      </rPr>
      <t>CT Output 4.3.3</t>
    </r>
    <r>
      <rPr>
        <sz val="10"/>
        <rFont val="Arial"/>
        <family val="2"/>
      </rPr>
      <t xml:space="preserve"> Enhanced public awareness on gender, inclusive democratic governance, rights and duties through civic education
</t>
    </r>
    <r>
      <rPr>
        <b/>
        <sz val="10"/>
        <rFont val="Arial"/>
        <family val="2"/>
      </rPr>
      <t xml:space="preserve">Indicator:                                    
</t>
    </r>
    <r>
      <rPr>
        <sz val="10"/>
        <rFont val="Arial"/>
        <family val="2"/>
      </rPr>
      <t>1.</t>
    </r>
    <r>
      <rPr>
        <b/>
        <sz val="10"/>
        <rFont val="Arial"/>
        <family val="2"/>
      </rPr>
      <t xml:space="preserve"> </t>
    </r>
    <r>
      <rPr>
        <sz val="10"/>
        <rFont val="Arial"/>
        <family val="2"/>
      </rPr>
      <t xml:space="preserve">No. of community representatives, including women, sensitised on access to information and other democratic concepts.   
 2. No. of teachers trained on democracy and civic education                                   
 3. No. of journalists trained in reporting skills
 </t>
    </r>
    <r>
      <rPr>
        <b/>
        <sz val="10"/>
        <rFont val="Arial"/>
        <family val="2"/>
      </rPr>
      <t>Baseline:</t>
    </r>
    <r>
      <rPr>
        <sz val="10"/>
        <rFont val="Arial"/>
        <family val="2"/>
      </rPr>
      <t xml:space="preserve"> 
1.50% community representatives, including women, sensitised on access to information and other democratic concepts  
2. 30% teachers trained on democracy and civic education
3. 50% journalists trained in reporting skills                  
 </t>
    </r>
    <r>
      <rPr>
        <b/>
        <sz val="10"/>
        <rFont val="Arial"/>
        <family val="2"/>
      </rPr>
      <t xml:space="preserve">Target:                                        
</t>
    </r>
    <r>
      <rPr>
        <sz val="10"/>
        <rFont val="Arial"/>
        <family val="2"/>
      </rPr>
      <t>1. 40 male and 40 female community representatives sensitised on access to information and other democratic concepts.                
 2.  25 female and 20 male teachers trained on democracy and civic education   
 3.30 male and 30 female journalists trained on reporting skills</t>
    </r>
  </si>
  <si>
    <t xml:space="preserve">IV. Support for gender inclusive democratic governance and capacity development </t>
  </si>
  <si>
    <t>Research on factors influencing women’s participation in elections</t>
  </si>
  <si>
    <t>DLG</t>
  </si>
  <si>
    <t>V. Support to Bhutan Centre for Media &amp; Democracy (BCMD)</t>
  </si>
  <si>
    <t>Result 1: Increased participation of women in local governance</t>
  </si>
  <si>
    <t>Training of local government officials on gender responsive governance</t>
  </si>
  <si>
    <r>
      <t xml:space="preserve">4.3.2 Enhanced capacity of key organisations in conducting free &amp; fair elections at national &amp; local levels.
</t>
    </r>
    <r>
      <rPr>
        <b/>
        <sz val="10"/>
        <rFont val="Arial"/>
        <family val="2"/>
      </rPr>
      <t>Indicators:
1.</t>
    </r>
    <r>
      <rPr>
        <sz val="10"/>
        <rFont val="Arial"/>
        <family val="2"/>
      </rPr>
      <t xml:space="preserve"> % of local government officials trained on gender responsive governance                     
</t>
    </r>
    <r>
      <rPr>
        <b/>
        <i/>
        <sz val="10"/>
        <rFont val="Arial"/>
        <family val="2"/>
      </rPr>
      <t>Target (18 months):</t>
    </r>
    <r>
      <rPr>
        <i/>
        <sz val="10"/>
        <rFont val="Arial"/>
        <family val="2"/>
      </rPr>
      <t xml:space="preserve"> </t>
    </r>
    <r>
      <rPr>
        <b/>
        <i/>
        <sz val="10"/>
        <rFont val="Arial"/>
        <family val="2"/>
      </rPr>
      <t>100% (0%, 2008)</t>
    </r>
    <r>
      <rPr>
        <sz val="10"/>
        <rFont val="Arial"/>
        <family val="2"/>
      </rPr>
      <t xml:space="preserve">
</t>
    </r>
    <r>
      <rPr>
        <b/>
        <sz val="10"/>
        <rFont val="Arial"/>
        <family val="2"/>
      </rPr>
      <t>2.</t>
    </r>
    <r>
      <rPr>
        <sz val="10"/>
        <rFont val="Arial"/>
        <family val="2"/>
      </rPr>
      <t xml:space="preserve"> % of women elected in Local Governments
</t>
    </r>
    <r>
      <rPr>
        <b/>
        <i/>
        <sz val="10"/>
        <rFont val="Arial"/>
        <family val="2"/>
      </rPr>
      <t>Target (18 months):</t>
    </r>
    <r>
      <rPr>
        <i/>
        <sz val="10"/>
        <rFont val="Arial"/>
        <family val="2"/>
      </rPr>
      <t xml:space="preserve"> </t>
    </r>
    <r>
      <rPr>
        <b/>
        <i/>
        <sz val="10"/>
        <rFont val="Arial"/>
        <family val="2"/>
      </rPr>
      <t>Above 15% registered voters (&gt;1%, 2009)</t>
    </r>
    <r>
      <rPr>
        <sz val="10"/>
        <rFont val="Arial"/>
        <family val="2"/>
      </rPr>
      <t xml:space="preserve">
</t>
    </r>
  </si>
  <si>
    <t>Production of 2 films on Gender and Governance in Bhutan</t>
  </si>
  <si>
    <t>Communication Strategy and IEC materials on gender inclusive democratic governance, rights and duties through civic education</t>
  </si>
  <si>
    <t>Result 1: Increased public awareness on gender, inclusive democratic governance, rights and duties</t>
  </si>
  <si>
    <t>NCWC</t>
  </si>
  <si>
    <t>Total for UN Women</t>
  </si>
  <si>
    <t>F &amp; A</t>
  </si>
  <si>
    <t>DLG/
NCWC</t>
  </si>
  <si>
    <t>Sub-Total</t>
  </si>
  <si>
    <t>Special Audit</t>
  </si>
  <si>
    <t>On-site review</t>
  </si>
  <si>
    <t>Quarterly, mid year and annual review meetings</t>
  </si>
  <si>
    <t>Onsite reviews</t>
  </si>
  <si>
    <t>Travel</t>
  </si>
  <si>
    <t>Travel, Workshops</t>
  </si>
  <si>
    <t>HACT Audit</t>
  </si>
  <si>
    <t>Travel, workshops</t>
  </si>
  <si>
    <t>OR</t>
  </si>
  <si>
    <t>AWP TOTAL</t>
  </si>
  <si>
    <t>Capacity building of UN officials on gender responsive governance</t>
  </si>
  <si>
    <t>OR/UN Women</t>
  </si>
  <si>
    <r>
      <t xml:space="preserve">4.3.4  Enhanced institutional capacity of judiciary in ensuring democratic governance and rule of law
</t>
    </r>
    <r>
      <rPr>
        <b/>
        <sz val="10"/>
        <rFont val="Arial"/>
        <family val="2"/>
      </rPr>
      <t>Indicators:
1.</t>
    </r>
    <r>
      <rPr>
        <sz val="10"/>
        <rFont val="Arial"/>
        <family val="2"/>
      </rPr>
      <t xml:space="preserve"> No. of judicial personnel trained/sensitized on judicial process and system
2. Establishment of the Bhutan National Legal Institute (BNLI)
</t>
    </r>
    <r>
      <rPr>
        <b/>
        <i/>
        <sz val="10"/>
        <rFont val="Arial"/>
        <family val="2"/>
      </rPr>
      <t xml:space="preserve">Target (18 months):
1. </t>
    </r>
    <r>
      <rPr>
        <sz val="10"/>
        <rFont val="Arial"/>
        <family val="2"/>
      </rPr>
      <t>46 judicial personnel including both men and women+ 15 BNLI personnel trainned and sensitized
2. BNLI foundation established
3. Report on Juvenile Justice System</t>
    </r>
  </si>
  <si>
    <t>Result 3: Civic education for students</t>
  </si>
  <si>
    <t>Development and reproduction of documentary film for education and awareness programme on parliamentary functions</t>
  </si>
  <si>
    <t>UNDP/NIM</t>
  </si>
  <si>
    <t>Result 2: Networks and exchanges established with election agencies</t>
  </si>
  <si>
    <t>Result 3: Civic education and voter awareness</t>
  </si>
  <si>
    <t xml:space="preserve">Conduct of inclusive voter and civic education programmes for the upcoming LG elections </t>
  </si>
  <si>
    <t>Preparation for digitization of delimitation maps</t>
  </si>
  <si>
    <t>Result 1: Digitization process of delimitation maps initiated</t>
  </si>
  <si>
    <r>
      <t xml:space="preserve">III. Support for the Election Commission of Bhutan for its institutional and capacity development </t>
    </r>
    <r>
      <rPr>
        <b/>
        <sz val="8"/>
        <rFont val="Arial"/>
        <family val="2"/>
      </rPr>
      <t>(Note: Specific fund and activity details will be agreed in due course)</t>
    </r>
  </si>
  <si>
    <r>
      <t xml:space="preserve">4.3.2 Enhanced capacity of key organisations in conducting free &amp; fair elections at national &amp; local levels.
</t>
    </r>
    <r>
      <rPr>
        <b/>
        <sz val="10"/>
        <rFont val="Arial"/>
        <family val="2"/>
      </rPr>
      <t>Indicators:
1.</t>
    </r>
    <r>
      <rPr>
        <sz val="10"/>
        <rFont val="Arial"/>
        <family val="2"/>
      </rPr>
      <t xml:space="preserve"> % of electoral staff including both men and women at national and local levels trained in the conduct of the elections                     
</t>
    </r>
    <r>
      <rPr>
        <b/>
        <i/>
        <sz val="10"/>
        <rFont val="Arial"/>
        <family val="2"/>
      </rPr>
      <t>Target (18 months):</t>
    </r>
    <r>
      <rPr>
        <i/>
        <sz val="10"/>
        <rFont val="Arial"/>
        <family val="2"/>
      </rPr>
      <t xml:space="preserve"> </t>
    </r>
    <r>
      <rPr>
        <b/>
        <i/>
        <sz val="10"/>
        <rFont val="Arial"/>
        <family val="2"/>
      </rPr>
      <t>20% (0, 2009)</t>
    </r>
    <r>
      <rPr>
        <sz val="10"/>
        <rFont val="Arial"/>
        <family val="2"/>
      </rPr>
      <t xml:space="preserve">
</t>
    </r>
    <r>
      <rPr>
        <b/>
        <sz val="10"/>
        <rFont val="Arial"/>
        <family val="2"/>
      </rPr>
      <t>2.</t>
    </r>
    <r>
      <rPr>
        <sz val="10"/>
        <rFont val="Arial"/>
        <family val="2"/>
      </rPr>
      <t xml:space="preserve"> % of voters voting in LG elections       </t>
    </r>
    <r>
      <rPr>
        <b/>
        <i/>
        <sz val="10"/>
        <rFont val="Arial"/>
        <family val="2"/>
      </rPr>
      <t>Target (18 months):</t>
    </r>
    <r>
      <rPr>
        <i/>
        <sz val="10"/>
        <rFont val="Arial"/>
        <family val="2"/>
      </rPr>
      <t xml:space="preserve"> </t>
    </r>
    <r>
      <rPr>
        <b/>
        <i/>
        <sz val="10"/>
        <rFont val="Arial"/>
        <family val="2"/>
      </rPr>
      <t>Above 60% registered voters (0, 2009)</t>
    </r>
    <r>
      <rPr>
        <sz val="10"/>
        <rFont val="Arial"/>
        <family val="2"/>
      </rPr>
      <t xml:space="preserve">
</t>
    </r>
    <r>
      <rPr>
        <b/>
        <sz val="10"/>
        <rFont val="Arial"/>
        <family val="2"/>
      </rPr>
      <t xml:space="preserve">3. </t>
    </r>
    <r>
      <rPr>
        <sz val="10"/>
        <rFont val="Arial"/>
        <family val="2"/>
      </rPr>
      <t xml:space="preserve">% of voters including men and women covered by voter education programmes                                       </t>
    </r>
    <r>
      <rPr>
        <b/>
        <i/>
        <sz val="10"/>
        <rFont val="Arial"/>
        <family val="2"/>
      </rPr>
      <t>Target (18 months): Above 80% of registered voters (NA, 2009</t>
    </r>
    <r>
      <rPr>
        <i/>
        <sz val="10"/>
        <rFont val="Arial"/>
        <family val="2"/>
      </rPr>
      <t>)</t>
    </r>
    <r>
      <rPr>
        <sz val="10"/>
        <rFont val="Arial"/>
        <family val="2"/>
      </rPr>
      <t xml:space="preserve">
</t>
    </r>
  </si>
  <si>
    <r>
      <rPr>
        <b/>
        <sz val="10"/>
        <rFont val="Arial"/>
        <family val="2"/>
      </rPr>
      <t>CT Output 4.3.3</t>
    </r>
    <r>
      <rPr>
        <sz val="10"/>
        <rFont val="Arial"/>
        <family val="2"/>
      </rPr>
      <t xml:space="preserve"> Enhanced public awareness on gender, inclusive democratic governance, rights and duties through civic education
</t>
    </r>
    <r>
      <rPr>
        <b/>
        <sz val="10"/>
        <rFont val="Arial"/>
        <family val="2"/>
      </rPr>
      <t xml:space="preserve">Indicator:                                    
</t>
    </r>
    <r>
      <rPr>
        <sz val="10"/>
        <rFont val="Arial"/>
        <family val="2"/>
      </rPr>
      <t>1.</t>
    </r>
    <r>
      <rPr>
        <b/>
        <sz val="10"/>
        <rFont val="Arial"/>
        <family val="2"/>
      </rPr>
      <t xml:space="preserve"> %</t>
    </r>
    <r>
      <rPr>
        <sz val="10"/>
        <rFont val="Arial"/>
        <family val="2"/>
      </rPr>
      <t xml:space="preserve"> of public officials sensitized on gender, inclusive democratict governance, rights and duties.
</t>
    </r>
    <r>
      <rPr>
        <b/>
        <sz val="10"/>
        <rFont val="Arial"/>
        <family val="2"/>
      </rPr>
      <t xml:space="preserve">Target: </t>
    </r>
    <r>
      <rPr>
        <sz val="10"/>
        <rFont val="Arial"/>
        <family val="2"/>
      </rPr>
      <t xml:space="preserve">60% (NA, 2008)
2. % general public sensitised on gender, inclusive democratic governance, rights and duties.
</t>
    </r>
    <r>
      <rPr>
        <b/>
        <sz val="10"/>
        <rFont val="Arial"/>
        <family val="2"/>
      </rPr>
      <t xml:space="preserve">Target: </t>
    </r>
    <r>
      <rPr>
        <sz val="10"/>
        <rFont val="Arial"/>
        <family val="2"/>
      </rPr>
      <t xml:space="preserve">30% (NA, 2008)                
 </t>
    </r>
  </si>
  <si>
    <r>
      <rPr>
        <b/>
        <sz val="10"/>
        <rFont val="Arial"/>
        <family val="2"/>
      </rPr>
      <t xml:space="preserve">CT Output: 3.1a. </t>
    </r>
    <r>
      <rPr>
        <sz val="10"/>
        <rFont val="Arial"/>
        <family val="2"/>
      </rPr>
      <t>Enhanced capacity of the parliament and its secretariats for its effective legislative functioning.                            
I</t>
    </r>
    <r>
      <rPr>
        <b/>
        <sz val="10"/>
        <rFont val="Arial"/>
        <family val="2"/>
      </rPr>
      <t>ndicator</t>
    </r>
    <r>
      <rPr>
        <sz val="10"/>
        <rFont val="Arial"/>
        <family val="2"/>
      </rPr>
      <t xml:space="preserve">:                                        1. % of legislations enacted of the tabled bills/policies inclusive of gender issues                                2. % of Parliamentarians and officials with proportionate gender representation attached/trained at parliamentary functions 
3. Parliamentary education resources inclusive of gender and participation of women in politics.
4. Parliamentary processes and systems 
</t>
    </r>
    <r>
      <rPr>
        <b/>
        <sz val="10"/>
        <rFont val="Arial"/>
        <family val="2"/>
      </rPr>
      <t xml:space="preserve">Target:
</t>
    </r>
    <r>
      <rPr>
        <sz val="10"/>
        <rFont val="Arial"/>
        <family val="2"/>
      </rPr>
      <t xml:space="preserve">1. 85% of legislations enacted of the tabled bills/policies inclusive of gender issues
2. 90% of Parliamentarians and officials with proportionate gender representation attached/trained at parliamentary functions 
3. Parliamentary education resources inclusive of gender and participation of women in politics developed  and circulated  
4. Parliamentary processes and systems streamlined and strengthened
</t>
    </r>
  </si>
  <si>
    <t xml:space="preserve">Monitoring and evaluaiton </t>
  </si>
  <si>
    <t xml:space="preserve">Facilities and Administraion GMS (7%) </t>
  </si>
  <si>
    <t>F&amp;A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</si>
</sst>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 numFmtId="178" formatCode="0.0;[Red]0.0"/>
    <numFmt numFmtId="179" formatCode="0.0"/>
    <numFmt numFmtId="180" formatCode="_(* #,##0.000_);_(* \(#,##0.000\);_(* &quot;-&quot;??_);_(@_)"/>
  </numFmts>
  <fonts count="57">
    <font>
      <sz val="10"/>
      <name val="Arial"/>
      <family val="0"/>
    </font>
    <font>
      <sz val="8"/>
      <name val="Arial"/>
      <family val="2"/>
    </font>
    <font>
      <u val="single"/>
      <sz val="10"/>
      <color indexed="12"/>
      <name val="Arial"/>
      <family val="2"/>
    </font>
    <font>
      <u val="single"/>
      <sz val="10"/>
      <color indexed="36"/>
      <name val="Arial"/>
      <family val="2"/>
    </font>
    <font>
      <b/>
      <sz val="10"/>
      <color indexed="9"/>
      <name val="Arial"/>
      <family val="2"/>
    </font>
    <font>
      <b/>
      <sz val="10"/>
      <color indexed="8"/>
      <name val="Arial"/>
      <family val="2"/>
    </font>
    <font>
      <b/>
      <sz val="10"/>
      <name val="Arial"/>
      <family val="2"/>
    </font>
    <font>
      <b/>
      <i/>
      <sz val="10"/>
      <name val="Arial"/>
      <family val="2"/>
    </font>
    <font>
      <sz val="10"/>
      <color indexed="8"/>
      <name val="Arial"/>
      <family val="2"/>
    </font>
    <font>
      <i/>
      <sz val="10"/>
      <name val="Arial"/>
      <family val="2"/>
    </font>
    <font>
      <b/>
      <i/>
      <sz val="10"/>
      <color indexed="8"/>
      <name val="Arial"/>
      <family val="2"/>
    </font>
    <font>
      <sz val="8"/>
      <name val="Tahoma"/>
      <family val="2"/>
    </font>
    <font>
      <b/>
      <sz val="8"/>
      <name val="Tahoma"/>
      <family val="2"/>
    </font>
    <font>
      <b/>
      <sz val="8"/>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60"/>
      <name val="Arial"/>
      <family val="2"/>
    </font>
    <font>
      <b/>
      <sz val="10"/>
      <color indexed="10"/>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Arial"/>
      <family val="2"/>
    </font>
    <font>
      <b/>
      <sz val="10"/>
      <color rgb="FFC00000"/>
      <name val="Arial"/>
      <family val="2"/>
    </font>
    <font>
      <b/>
      <sz val="10"/>
      <color rgb="FFFF0000"/>
      <name val="Arial"/>
      <family val="2"/>
    </font>
    <font>
      <b/>
      <sz val="10"/>
      <color theme="1"/>
      <name val="Arial"/>
      <family val="2"/>
    </font>
    <font>
      <b/>
      <i/>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9"/>
        <bgColor indexed="64"/>
      </patternFill>
    </fill>
    <fill>
      <patternFill patternType="solid">
        <fgColor theme="0"/>
        <bgColor indexed="64"/>
      </patternFill>
    </fill>
    <fill>
      <patternFill patternType="darkUp"/>
    </fill>
    <fill>
      <patternFill patternType="solid">
        <fgColor rgb="FFFFFF00"/>
        <bgColor indexed="64"/>
      </patternFill>
    </fill>
    <fill>
      <patternFill patternType="solid">
        <fgColor rgb="FF3366FF"/>
        <bgColor indexed="64"/>
      </patternFill>
    </fill>
    <fill>
      <patternFill patternType="darkUp">
        <bgColor theme="0"/>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1">
    <xf numFmtId="0" fontId="0" fillId="0" borderId="0" xfId="0" applyAlignment="1">
      <alignment/>
    </xf>
    <xf numFmtId="0" fontId="0" fillId="0" borderId="10" xfId="0" applyFont="1" applyBorder="1" applyAlignment="1" applyProtection="1">
      <alignment vertical="center" wrapText="1"/>
      <protection/>
    </xf>
    <xf numFmtId="176" fontId="4" fillId="33" borderId="10" xfId="42" applyNumberFormat="1" applyFont="1" applyFill="1" applyBorder="1" applyAlignment="1" applyProtection="1">
      <alignment horizontal="center" vertical="top" wrapText="1"/>
      <protection/>
    </xf>
    <xf numFmtId="49" fontId="4" fillId="33" borderId="10" xfId="42" applyNumberFormat="1" applyFont="1" applyFill="1" applyBorder="1" applyAlignment="1" applyProtection="1">
      <alignment horizontal="center" vertical="top" wrapText="1"/>
      <protection/>
    </xf>
    <xf numFmtId="0" fontId="5" fillId="34" borderId="11" xfId="0" applyFont="1" applyFill="1" applyBorder="1" applyAlignment="1" applyProtection="1">
      <alignment horizontal="left" vertical="top" wrapText="1"/>
      <protection locked="0"/>
    </xf>
    <xf numFmtId="0" fontId="5" fillId="34" borderId="12" xfId="0" applyFont="1" applyFill="1" applyBorder="1" applyAlignment="1" applyProtection="1">
      <alignment horizontal="left" vertical="top" wrapText="1"/>
      <protection locked="0"/>
    </xf>
    <xf numFmtId="0" fontId="5" fillId="34" borderId="13" xfId="0" applyFont="1" applyFill="1" applyBorder="1" applyAlignment="1" applyProtection="1">
      <alignment horizontal="left" vertical="top" wrapText="1"/>
      <protection locked="0"/>
    </xf>
    <xf numFmtId="0" fontId="0" fillId="0" borderId="10" xfId="0" applyNumberFormat="1" applyFont="1" applyBorder="1" applyAlignment="1" applyProtection="1">
      <alignment horizontal="left" vertical="top" readingOrder="1"/>
      <protection locked="0"/>
    </xf>
    <xf numFmtId="0" fontId="8" fillId="0" borderId="1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0" fillId="0" borderId="10" xfId="0" applyFont="1" applyBorder="1" applyAlignment="1" applyProtection="1">
      <alignment vertical="center" wrapText="1"/>
      <protection locked="0"/>
    </xf>
    <xf numFmtId="0" fontId="0" fillId="35" borderId="10" xfId="0" applyFont="1" applyFill="1" applyBorder="1" applyAlignment="1" applyProtection="1">
      <alignment horizontal="left" vertical="top" wrapText="1"/>
      <protection locked="0"/>
    </xf>
    <xf numFmtId="0" fontId="0" fillId="0" borderId="14" xfId="0" applyNumberFormat="1" applyFont="1" applyBorder="1" applyAlignment="1" applyProtection="1">
      <alignment horizontal="left" vertical="top" readingOrder="1"/>
      <protection locked="0"/>
    </xf>
    <xf numFmtId="0" fontId="8" fillId="0" borderId="14"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6" fillId="36" borderId="10" xfId="0" applyFont="1" applyFill="1" applyBorder="1" applyAlignment="1" applyProtection="1">
      <alignment horizontal="left" vertical="top" wrapText="1"/>
      <protection locked="0"/>
    </xf>
    <xf numFmtId="43" fontId="6" fillId="0" borderId="10" xfId="42" applyFont="1" applyFill="1" applyBorder="1" applyAlignment="1" applyProtection="1">
      <alignment horizontal="left" vertical="top" wrapText="1"/>
      <protection locked="0"/>
    </xf>
    <xf numFmtId="0" fontId="0" fillId="0" borderId="15" xfId="0" applyFont="1" applyBorder="1" applyAlignment="1" applyProtection="1">
      <alignment horizontal="left" vertical="top" wrapText="1" shrinkToFit="1"/>
      <protection locked="0"/>
    </xf>
    <xf numFmtId="0" fontId="6" fillId="34"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176" fontId="6" fillId="34" borderId="10" xfId="42" applyNumberFormat="1" applyFont="1" applyFill="1" applyBorder="1" applyAlignment="1" applyProtection="1">
      <alignment vertical="center" wrapText="1"/>
      <protection locked="0"/>
    </xf>
    <xf numFmtId="0" fontId="8" fillId="34" borderId="10" xfId="0" applyFont="1" applyFill="1" applyBorder="1" applyAlignment="1" applyProtection="1">
      <alignment horizontal="center" vertical="center" wrapText="1"/>
      <protection locked="0"/>
    </xf>
    <xf numFmtId="176" fontId="0" fillId="34" borderId="10" xfId="42" applyNumberFormat="1" applyFont="1" applyFill="1" applyBorder="1" applyAlignment="1" applyProtection="1">
      <alignment vertical="center" wrapText="1"/>
      <protection locked="0"/>
    </xf>
    <xf numFmtId="0" fontId="8" fillId="34"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6" fillId="34" borderId="10" xfId="0" applyFont="1" applyFill="1" applyBorder="1" applyAlignment="1" applyProtection="1">
      <alignment vertical="center" wrapText="1"/>
      <protection locked="0"/>
    </xf>
    <xf numFmtId="0" fontId="8" fillId="34" borderId="10" xfId="0" applyFont="1" applyFill="1" applyBorder="1" applyAlignment="1" applyProtection="1">
      <alignment horizontal="left" vertical="center"/>
      <protection locked="0"/>
    </xf>
    <xf numFmtId="0" fontId="6" fillId="0" borderId="15"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0" fillId="0" borderId="10" xfId="0" applyFont="1" applyBorder="1" applyAlignment="1" applyProtection="1">
      <alignment horizontal="center" vertical="center" wrapText="1"/>
      <protection locked="0"/>
    </xf>
    <xf numFmtId="43" fontId="6" fillId="0" borderId="10" xfId="42" applyFont="1" applyBorder="1" applyAlignment="1" applyProtection="1">
      <alignment horizontal="left" vertical="top" wrapText="1"/>
      <protection locked="0"/>
    </xf>
    <xf numFmtId="176" fontId="0" fillId="0" borderId="10" xfId="42" applyNumberFormat="1" applyFont="1" applyBorder="1" applyAlignment="1" applyProtection="1">
      <alignment horizontal="right" vertical="top" wrapText="1"/>
      <protection locked="0"/>
    </xf>
    <xf numFmtId="176" fontId="0" fillId="0" borderId="10" xfId="42" applyNumberFormat="1" applyFont="1" applyBorder="1" applyAlignment="1" applyProtection="1">
      <alignment horizontal="left" vertical="top" wrapText="1"/>
      <protection locked="0"/>
    </xf>
    <xf numFmtId="0" fontId="0" fillId="0" borderId="10" xfId="0" applyFont="1" applyBorder="1" applyAlignment="1">
      <alignment horizontal="left" vertical="top" wrapText="1"/>
    </xf>
    <xf numFmtId="0" fontId="52" fillId="0" borderId="10" xfId="0" applyFont="1" applyBorder="1" applyAlignment="1">
      <alignment horizontal="left" vertical="top" wrapText="1"/>
    </xf>
    <xf numFmtId="0" fontId="52" fillId="35" borderId="10" xfId="0" applyFont="1" applyFill="1" applyBorder="1" applyAlignment="1">
      <alignment horizontal="left" vertical="top" wrapText="1"/>
    </xf>
    <xf numFmtId="0" fontId="0" fillId="36" borderId="10" xfId="0" applyFont="1" applyFill="1" applyBorder="1" applyAlignment="1" applyProtection="1">
      <alignment horizontal="left" vertical="top" wrapText="1"/>
      <protection locked="0"/>
    </xf>
    <xf numFmtId="176" fontId="6" fillId="0" borderId="10" xfId="42" applyNumberFormat="1" applyFont="1" applyFill="1" applyBorder="1" applyAlignment="1" applyProtection="1">
      <alignment horizontal="right" vertical="top" wrapText="1"/>
      <protection locked="0"/>
    </xf>
    <xf numFmtId="176" fontId="6" fillId="0" borderId="10" xfId="42"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vertical="center" wrapText="1"/>
      <protection locked="0"/>
    </xf>
    <xf numFmtId="176" fontId="6" fillId="34" borderId="10" xfId="42" applyNumberFormat="1" applyFont="1" applyFill="1" applyBorder="1" applyAlignment="1" applyProtection="1">
      <alignment horizontal="right" vertical="center" wrapText="1"/>
      <protection locked="0"/>
    </xf>
    <xf numFmtId="176" fontId="0" fillId="34" borderId="10" xfId="42" applyNumberFormat="1" applyFont="1" applyFill="1" applyBorder="1" applyAlignment="1" applyProtection="1">
      <alignment horizontal="right" vertical="center" wrapText="1"/>
      <protection locked="0"/>
    </xf>
    <xf numFmtId="176" fontId="6" fillId="0" borderId="10" xfId="0" applyNumberFormat="1" applyFont="1" applyFill="1" applyBorder="1" applyAlignment="1" applyProtection="1">
      <alignment horizontal="right" vertical="center" wrapText="1"/>
      <protection locked="0"/>
    </xf>
    <xf numFmtId="0" fontId="52" fillId="0" borderId="10" xfId="0" applyFont="1" applyBorder="1" applyAlignment="1">
      <alignment vertical="center" wrapText="1"/>
    </xf>
    <xf numFmtId="0" fontId="6"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3" fontId="0" fillId="0" borderId="10" xfId="42" applyFont="1" applyBorder="1" applyAlignment="1" applyProtection="1">
      <alignment horizontal="right" vertical="center" wrapText="1"/>
      <protection locked="0"/>
    </xf>
    <xf numFmtId="0" fontId="52" fillId="0" borderId="16" xfId="57" applyFont="1" applyBorder="1" applyAlignment="1">
      <alignment vertical="center" wrapText="1"/>
      <protection/>
    </xf>
    <xf numFmtId="0" fontId="52" fillId="0" borderId="10" xfId="57" applyFont="1" applyBorder="1" applyAlignment="1">
      <alignment vertical="center" wrapText="1"/>
      <protection/>
    </xf>
    <xf numFmtId="0" fontId="0" fillId="36"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locked="0"/>
    </xf>
    <xf numFmtId="43" fontId="6" fillId="0" borderId="10" xfId="42" applyFont="1" applyBorder="1" applyAlignment="1" applyProtection="1">
      <alignment horizontal="right" vertical="center" wrapText="1"/>
      <protection locked="0"/>
    </xf>
    <xf numFmtId="0" fontId="0" fillId="34" borderId="10" xfId="0" applyFont="1" applyFill="1" applyBorder="1" applyAlignment="1" applyProtection="1">
      <alignment horizontal="right" vertical="center" wrapText="1"/>
      <protection locked="0"/>
    </xf>
    <xf numFmtId="9" fontId="6" fillId="36" borderId="10" xfId="60" applyFont="1" applyFill="1" applyBorder="1" applyAlignment="1" applyProtection="1">
      <alignment horizontal="center" vertical="center"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8" fillId="0" borderId="0" xfId="0" applyFont="1" applyBorder="1" applyAlignment="1" applyProtection="1">
      <alignment horizontal="left" vertical="top" wrapText="1"/>
      <protection locked="0"/>
    </xf>
    <xf numFmtId="0" fontId="0" fillId="0" borderId="14" xfId="0" applyFont="1" applyBorder="1" applyAlignment="1" applyProtection="1">
      <alignment horizontal="center" vertical="top" wrapText="1"/>
      <protection locked="0"/>
    </xf>
    <xf numFmtId="3" fontId="0" fillId="0" borderId="10" xfId="0" applyNumberFormat="1" applyFont="1" applyFill="1" applyBorder="1" applyAlignment="1" applyProtection="1">
      <alignment horizontal="right" vertical="top" wrapText="1"/>
      <protection locked="0"/>
    </xf>
    <xf numFmtId="0" fontId="0" fillId="0" borderId="10" xfId="0" applyFont="1" applyFill="1" applyBorder="1" applyAlignment="1" applyProtection="1">
      <alignment horizontal="left" vertical="top" wrapText="1"/>
      <protection locked="0"/>
    </xf>
    <xf numFmtId="0" fontId="0" fillId="0" borderId="17" xfId="0" applyFont="1" applyFill="1" applyBorder="1" applyAlignment="1" applyProtection="1">
      <alignment horizontal="center" vertical="top" wrapText="1"/>
      <protection locked="0"/>
    </xf>
    <xf numFmtId="0" fontId="52" fillId="0" borderId="0" xfId="0" applyFont="1" applyAlignment="1">
      <alignment/>
    </xf>
    <xf numFmtId="3" fontId="52" fillId="0" borderId="0" xfId="0" applyNumberFormat="1" applyFont="1" applyAlignment="1">
      <alignment horizontal="right"/>
    </xf>
    <xf numFmtId="176" fontId="0" fillId="0" borderId="10" xfId="0" applyNumberFormat="1" applyFont="1" applyFill="1" applyBorder="1" applyAlignment="1" applyProtection="1">
      <alignment horizontal="left" vertical="top" wrapText="1"/>
      <protection locked="0"/>
    </xf>
    <xf numFmtId="3" fontId="52" fillId="0" borderId="10" xfId="0" applyNumberFormat="1" applyFont="1" applyBorder="1" applyAlignment="1">
      <alignment horizontal="right"/>
    </xf>
    <xf numFmtId="176" fontId="0" fillId="0" borderId="14" xfId="42" applyNumberFormat="1" applyFont="1" applyBorder="1" applyAlignment="1" applyProtection="1">
      <alignment horizontal="right" vertical="top" wrapText="1"/>
      <protection locked="0"/>
    </xf>
    <xf numFmtId="176" fontId="6" fillId="0" borderId="14" xfId="0" applyNumberFormat="1" applyFont="1" applyFill="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176" fontId="53" fillId="0" borderId="10" xfId="0" applyNumberFormat="1" applyFont="1" applyFill="1" applyBorder="1" applyAlignment="1" applyProtection="1">
      <alignment horizontal="left" vertical="top" wrapText="1"/>
      <protection locked="0"/>
    </xf>
    <xf numFmtId="3" fontId="0" fillId="0" borderId="10" xfId="0" applyNumberFormat="1" applyFont="1" applyBorder="1" applyAlignment="1" applyProtection="1">
      <alignment horizontal="right" vertical="top" wrapText="1"/>
      <protection locked="0"/>
    </xf>
    <xf numFmtId="176" fontId="6"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center" vertical="top" wrapText="1"/>
      <protection locked="0"/>
    </xf>
    <xf numFmtId="176" fontId="6"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52" fillId="0" borderId="10" xfId="0" applyFont="1" applyBorder="1" applyAlignment="1">
      <alignment/>
    </xf>
    <xf numFmtId="0" fontId="52" fillId="0" borderId="17" xfId="0" applyFont="1" applyBorder="1" applyAlignment="1">
      <alignment/>
    </xf>
    <xf numFmtId="0" fontId="52" fillId="0" borderId="15" xfId="0" applyFont="1" applyBorder="1" applyAlignment="1">
      <alignment/>
    </xf>
    <xf numFmtId="0" fontId="0" fillId="0" borderId="17" xfId="0" applyFont="1" applyBorder="1" applyAlignment="1">
      <alignment/>
    </xf>
    <xf numFmtId="3" fontId="0" fillId="0" borderId="10" xfId="0" applyNumberFormat="1" applyFont="1" applyBorder="1" applyAlignment="1">
      <alignment horizontal="right"/>
    </xf>
    <xf numFmtId="0" fontId="0" fillId="0" borderId="0" xfId="0" applyFont="1" applyAlignment="1">
      <alignment/>
    </xf>
    <xf numFmtId="3" fontId="0" fillId="0" borderId="0" xfId="0" applyNumberFormat="1" applyFont="1" applyAlignment="1">
      <alignment horizontal="right"/>
    </xf>
    <xf numFmtId="0" fontId="5" fillId="0" borderId="10" xfId="0" applyFont="1" applyBorder="1" applyAlignment="1" applyProtection="1">
      <alignment horizontal="left" vertical="top" wrapText="1"/>
      <protection locked="0"/>
    </xf>
    <xf numFmtId="0" fontId="0" fillId="0" borderId="10" xfId="0" applyFont="1" applyBorder="1" applyAlignment="1" applyProtection="1">
      <alignment horizontal="right"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43" fontId="7" fillId="0" borderId="10" xfId="42" applyFont="1" applyBorder="1" applyAlignment="1" applyProtection="1">
      <alignment horizontal="right" vertical="center" wrapText="1"/>
      <protection locked="0"/>
    </xf>
    <xf numFmtId="43" fontId="0" fillId="0" borderId="10" xfId="0" applyNumberFormat="1" applyFont="1" applyBorder="1" applyAlignment="1" applyProtection="1">
      <alignment vertical="center" wrapText="1"/>
      <protection locked="0"/>
    </xf>
    <xf numFmtId="43" fontId="0" fillId="0" borderId="10" xfId="0" applyNumberFormat="1" applyFont="1" applyBorder="1" applyAlignment="1" applyProtection="1">
      <alignment horizontal="right" vertical="center" wrapText="1"/>
      <protection locked="0"/>
    </xf>
    <xf numFmtId="0" fontId="6" fillId="0" borderId="10" xfId="0" applyFont="1" applyBorder="1" applyAlignment="1" applyProtection="1">
      <alignment vertical="center" wrapText="1"/>
      <protection locked="0"/>
    </xf>
    <xf numFmtId="43" fontId="54" fillId="0" borderId="10" xfId="42" applyFont="1" applyBorder="1" applyAlignment="1" applyProtection="1">
      <alignment horizontal="right" vertical="center" wrapText="1"/>
      <protection locked="0"/>
    </xf>
    <xf numFmtId="0" fontId="0" fillId="37" borderId="10" xfId="0" applyFont="1" applyFill="1" applyBorder="1" applyAlignment="1" applyProtection="1">
      <alignment vertical="center" wrapText="1"/>
      <protection locked="0"/>
    </xf>
    <xf numFmtId="0" fontId="52" fillId="35" borderId="12" xfId="0" applyFont="1" applyFill="1" applyBorder="1" applyAlignment="1">
      <alignment horizontal="left" vertical="top" wrapText="1"/>
    </xf>
    <xf numFmtId="0" fontId="6" fillId="35" borderId="10" xfId="0" applyFont="1" applyFill="1" applyBorder="1" applyAlignment="1" applyProtection="1">
      <alignment horizontal="left" vertical="top" wrapText="1"/>
      <protection locked="0"/>
    </xf>
    <xf numFmtId="176" fontId="0" fillId="35" borderId="10" xfId="42" applyNumberFormat="1" applyFont="1" applyFill="1" applyBorder="1" applyAlignment="1" applyProtection="1">
      <alignment horizontal="right" vertical="top" wrapText="1"/>
      <protection locked="0"/>
    </xf>
    <xf numFmtId="176" fontId="0" fillId="35" borderId="10" xfId="42" applyNumberFormat="1" applyFont="1" applyFill="1" applyBorder="1" applyAlignment="1" applyProtection="1">
      <alignment horizontal="left" vertical="top" wrapText="1"/>
      <protection locked="0"/>
    </xf>
    <xf numFmtId="176" fontId="0" fillId="0" borderId="10" xfId="42" applyNumberFormat="1" applyFont="1" applyFill="1" applyBorder="1" applyAlignment="1" applyProtection="1">
      <alignment horizontal="right" vertical="top" wrapText="1"/>
      <protection locked="0"/>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0" fillId="35" borderId="10" xfId="0" applyFont="1" applyFill="1" applyBorder="1" applyAlignment="1" applyProtection="1">
      <alignment horizontal="left" vertical="center" wrapText="1"/>
      <protection locked="0"/>
    </xf>
    <xf numFmtId="43" fontId="0" fillId="35" borderId="10" xfId="42" applyFont="1" applyFill="1" applyBorder="1" applyAlignment="1" applyProtection="1">
      <alignment horizontal="right" vertical="center" wrapText="1"/>
      <protection locked="0"/>
    </xf>
    <xf numFmtId="43" fontId="0" fillId="35" borderId="10" xfId="42" applyFont="1" applyFill="1" applyBorder="1" applyAlignment="1" applyProtection="1">
      <alignment horizontal="left" vertical="center" wrapText="1"/>
      <protection locked="0"/>
    </xf>
    <xf numFmtId="0" fontId="4" fillId="38" borderId="10" xfId="0" applyFont="1" applyFill="1" applyBorder="1" applyAlignment="1" applyProtection="1">
      <alignment horizontal="center" vertical="top" wrapText="1"/>
      <protection/>
    </xf>
    <xf numFmtId="0" fontId="8" fillId="34" borderId="10" xfId="0" applyFont="1" applyFill="1" applyBorder="1" applyAlignment="1" applyProtection="1">
      <alignment horizontal="left" vertical="center" wrapText="1"/>
      <protection locked="0"/>
    </xf>
    <xf numFmtId="0" fontId="0" fillId="0" borderId="0" xfId="0" applyFont="1" applyAlignment="1">
      <alignment vertical="top" wrapText="1"/>
    </xf>
    <xf numFmtId="0" fontId="6" fillId="0" borderId="17" xfId="0" applyFont="1" applyBorder="1" applyAlignment="1" applyProtection="1">
      <alignment horizontal="center" wrapText="1"/>
      <protection locked="0"/>
    </xf>
    <xf numFmtId="0" fontId="6" fillId="0" borderId="17" xfId="0" applyFont="1" applyFill="1" applyBorder="1" applyAlignment="1" applyProtection="1">
      <alignment horizontal="center" wrapText="1"/>
      <protection locked="0"/>
    </xf>
    <xf numFmtId="0" fontId="55" fillId="0" borderId="10" xfId="0" applyFont="1" applyBorder="1" applyAlignment="1">
      <alignment horizontal="center" vertical="top"/>
    </xf>
    <xf numFmtId="0" fontId="6" fillId="36" borderId="10" xfId="0" applyFont="1" applyFill="1" applyBorder="1" applyAlignment="1" applyProtection="1">
      <alignment vertical="top" wrapText="1"/>
      <protection locked="0"/>
    </xf>
    <xf numFmtId="0" fontId="52" fillId="0" borderId="10" xfId="0" applyFont="1" applyBorder="1" applyAlignment="1">
      <alignment vertical="center"/>
    </xf>
    <xf numFmtId="0" fontId="0" fillId="0" borderId="10" xfId="0" applyFont="1" applyFill="1" applyBorder="1" applyAlignment="1" applyProtection="1">
      <alignment horizontal="right" vertical="top" wrapText="1"/>
      <protection locked="0"/>
    </xf>
    <xf numFmtId="0" fontId="0" fillId="0" borderId="15" xfId="0" applyFont="1" applyFill="1" applyBorder="1" applyAlignment="1" applyProtection="1">
      <alignment horizontal="right" vertical="top" wrapText="1"/>
      <protection locked="0"/>
    </xf>
    <xf numFmtId="0" fontId="0" fillId="0" borderId="10" xfId="0" applyFont="1" applyBorder="1" applyAlignment="1">
      <alignment vertical="center" wrapText="1"/>
    </xf>
    <xf numFmtId="0" fontId="0" fillId="0" borderId="14"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0" fontId="52" fillId="0" borderId="0" xfId="0" applyFont="1" applyAlignment="1">
      <alignment vertical="top" wrapText="1"/>
    </xf>
    <xf numFmtId="0" fontId="0" fillId="0" borderId="15" xfId="0" applyFont="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6" fillId="0" borderId="15" xfId="0" applyFont="1" applyBorder="1" applyAlignment="1" applyProtection="1">
      <alignment vertical="top" wrapText="1"/>
      <protection locked="0"/>
    </xf>
    <xf numFmtId="0" fontId="0" fillId="0" borderId="16" xfId="0" applyFont="1" applyBorder="1" applyAlignment="1" applyProtection="1">
      <alignment vertical="center" wrapText="1"/>
      <protection locked="0"/>
    </xf>
    <xf numFmtId="0" fontId="8" fillId="34" borderId="16" xfId="0" applyFont="1" applyFill="1" applyBorder="1" applyAlignment="1" applyProtection="1">
      <alignment vertical="center" wrapText="1"/>
      <protection locked="0"/>
    </xf>
    <xf numFmtId="176" fontId="6" fillId="0" borderId="10" xfId="0" applyNumberFormat="1" applyFont="1" applyBorder="1" applyAlignment="1" applyProtection="1">
      <alignment horizontal="right" vertical="center" wrapText="1"/>
      <protection locked="0"/>
    </xf>
    <xf numFmtId="176" fontId="0" fillId="0" borderId="10" xfId="0" applyNumberFormat="1" applyFont="1" applyBorder="1" applyAlignment="1" applyProtection="1">
      <alignment vertical="center" wrapText="1"/>
      <protection locked="0"/>
    </xf>
    <xf numFmtId="0" fontId="8" fillId="34" borderId="16" xfId="0" applyFont="1" applyFill="1" applyBorder="1" applyAlignment="1" applyProtection="1">
      <alignment horizontal="left" vertical="center" wrapText="1"/>
      <protection locked="0"/>
    </xf>
    <xf numFmtId="0" fontId="6" fillId="0" borderId="10" xfId="0" applyFont="1" applyFill="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0" xfId="0" applyFont="1" applyBorder="1" applyAlignment="1" applyProtection="1">
      <alignment vertical="center" wrapText="1"/>
      <protection locked="0"/>
    </xf>
    <xf numFmtId="0" fontId="52" fillId="35" borderId="10" xfId="0" applyFont="1" applyFill="1" applyBorder="1" applyAlignment="1">
      <alignment vertical="center" wrapText="1"/>
    </xf>
    <xf numFmtId="0" fontId="6" fillId="35"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52" fillId="35" borderId="16" xfId="0" applyFont="1" applyFill="1" applyBorder="1" applyAlignment="1">
      <alignment vertical="center" wrapText="1"/>
    </xf>
    <xf numFmtId="0" fontId="6" fillId="35" borderId="0" xfId="0" applyFont="1" applyFill="1" applyBorder="1" applyAlignment="1" applyProtection="1">
      <alignment horizontal="center" vertical="center" wrapText="1"/>
      <protection locked="0"/>
    </xf>
    <xf numFmtId="0" fontId="52" fillId="35" borderId="16" xfId="57" applyFont="1" applyFill="1" applyBorder="1" applyAlignment="1">
      <alignment vertical="center" wrapText="1"/>
      <protection/>
    </xf>
    <xf numFmtId="0" fontId="52" fillId="35" borderId="10" xfId="57" applyFont="1" applyFill="1" applyBorder="1" applyAlignment="1">
      <alignment vertical="center" wrapText="1"/>
      <protection/>
    </xf>
    <xf numFmtId="0" fontId="0" fillId="35" borderId="0" xfId="0" applyFont="1" applyFill="1" applyBorder="1" applyAlignment="1" applyProtection="1">
      <alignment vertical="center" wrapText="1"/>
      <protection locked="0"/>
    </xf>
    <xf numFmtId="0" fontId="52" fillId="35" borderId="10" xfId="57" applyFont="1" applyFill="1" applyBorder="1" applyAlignment="1">
      <alignment horizontal="left" vertical="center" wrapText="1"/>
      <protection/>
    </xf>
    <xf numFmtId="0" fontId="0" fillId="39" borderId="10" xfId="0" applyFont="1" applyFill="1" applyBorder="1" applyAlignment="1" applyProtection="1">
      <alignment horizontal="center" vertical="center" wrapText="1"/>
      <protection locked="0"/>
    </xf>
    <xf numFmtId="0" fontId="6" fillId="39" borderId="1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right" vertical="top" wrapText="1"/>
      <protection locked="0"/>
    </xf>
    <xf numFmtId="0" fontId="0" fillId="34" borderId="10" xfId="0" applyFont="1" applyFill="1" applyBorder="1" applyAlignment="1" applyProtection="1">
      <alignment horizontal="left" vertical="top" wrapText="1"/>
      <protection locked="0"/>
    </xf>
    <xf numFmtId="0" fontId="0" fillId="0" borderId="15" xfId="0" applyFont="1" applyBorder="1" applyAlignment="1" applyProtection="1">
      <alignment horizontal="center" vertical="center" wrapText="1"/>
      <protection locked="0"/>
    </xf>
    <xf numFmtId="176" fontId="0" fillId="35" borderId="10" xfId="42" applyNumberFormat="1" applyFont="1" applyFill="1" applyBorder="1" applyAlignment="1" applyProtection="1">
      <alignment horizontal="right" vertical="center" wrapText="1"/>
      <protection locked="0"/>
    </xf>
    <xf numFmtId="176" fontId="6" fillId="35" borderId="10" xfId="42" applyNumberFormat="1" applyFont="1" applyFill="1" applyBorder="1" applyAlignment="1" applyProtection="1">
      <alignment horizontal="right" vertical="center" wrapText="1"/>
      <protection locked="0"/>
    </xf>
    <xf numFmtId="1" fontId="0" fillId="34" borderId="10" xfId="0" applyNumberFormat="1" applyFont="1" applyFill="1" applyBorder="1" applyAlignment="1" applyProtection="1">
      <alignment horizontal="right" vertical="center" wrapText="1"/>
      <protection locked="0"/>
    </xf>
    <xf numFmtId="1" fontId="0" fillId="34" borderId="10" xfId="42" applyNumberFormat="1" applyFont="1" applyFill="1" applyBorder="1" applyAlignment="1" applyProtection="1">
      <alignment horizontal="right" vertical="center" wrapText="1"/>
      <protection locked="0"/>
    </xf>
    <xf numFmtId="1" fontId="6" fillId="0" borderId="10" xfId="42" applyNumberFormat="1" applyFont="1" applyFill="1" applyBorder="1" applyAlignment="1" applyProtection="1">
      <alignment horizontal="right" vertical="center" wrapText="1"/>
      <protection locked="0"/>
    </xf>
    <xf numFmtId="1" fontId="6" fillId="0" borderId="10" xfId="42" applyNumberFormat="1" applyFont="1" applyBorder="1" applyAlignment="1" applyProtection="1">
      <alignment horizontal="right" vertical="center" wrapText="1"/>
      <protection locked="0"/>
    </xf>
    <xf numFmtId="176" fontId="0" fillId="0" borderId="10" xfId="42" applyNumberFormat="1" applyFont="1" applyBorder="1" applyAlignment="1" applyProtection="1">
      <alignment horizontal="right" vertical="center" wrapText="1"/>
      <protection locked="0"/>
    </xf>
    <xf numFmtId="176" fontId="10" fillId="0" borderId="11" xfId="0" applyNumberFormat="1" applyFont="1" applyBorder="1" applyAlignment="1" applyProtection="1">
      <alignment vertical="top" wrapText="1"/>
      <protection locked="0"/>
    </xf>
    <xf numFmtId="176" fontId="10" fillId="0" borderId="12" xfId="0" applyNumberFormat="1" applyFont="1" applyBorder="1" applyAlignment="1" applyProtection="1">
      <alignment vertical="top" wrapText="1"/>
      <protection locked="0"/>
    </xf>
    <xf numFmtId="176" fontId="0" fillId="0" borderId="10" xfId="0" applyNumberFormat="1" applyFont="1" applyFill="1" applyBorder="1" applyAlignment="1" applyProtection="1">
      <alignment horizontal="right" vertical="top" wrapText="1"/>
      <protection locked="0"/>
    </xf>
    <xf numFmtId="176" fontId="52" fillId="0" borderId="0" xfId="0" applyNumberFormat="1" applyFont="1" applyAlignment="1">
      <alignment horizontal="right"/>
    </xf>
    <xf numFmtId="176" fontId="52" fillId="0" borderId="10" xfId="0" applyNumberFormat="1" applyFont="1" applyBorder="1" applyAlignment="1">
      <alignment horizontal="right"/>
    </xf>
    <xf numFmtId="176" fontId="52" fillId="0" borderId="10" xfId="0" applyNumberFormat="1" applyFont="1" applyBorder="1" applyAlignment="1">
      <alignment horizontal="right" vertical="top"/>
    </xf>
    <xf numFmtId="176" fontId="6" fillId="0" borderId="10" xfId="42" applyNumberFormat="1" applyFont="1" applyFill="1" applyBorder="1" applyAlignment="1" applyProtection="1">
      <alignment horizontal="right" vertical="center" wrapText="1"/>
      <protection locked="0"/>
    </xf>
    <xf numFmtId="176" fontId="6" fillId="0" borderId="10" xfId="42" applyNumberFormat="1" applyFont="1" applyBorder="1" applyAlignment="1" applyProtection="1">
      <alignment horizontal="right" vertical="center" wrapText="1"/>
      <protection locked="0"/>
    </xf>
    <xf numFmtId="176" fontId="0" fillId="34" borderId="10" xfId="0" applyNumberFormat="1" applyFont="1" applyFill="1" applyBorder="1" applyAlignment="1" applyProtection="1">
      <alignment horizontal="right" vertical="center" wrapText="1"/>
      <protection locked="0"/>
    </xf>
    <xf numFmtId="176" fontId="5" fillId="0" borderId="11" xfId="0" applyNumberFormat="1" applyFont="1" applyBorder="1" applyAlignment="1" applyProtection="1">
      <alignment vertical="top" wrapText="1"/>
      <protection locked="0"/>
    </xf>
    <xf numFmtId="0" fontId="6" fillId="34" borderId="14"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2" xfId="0" applyFont="1" applyFill="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locked="0"/>
    </xf>
    <xf numFmtId="0" fontId="5" fillId="34" borderId="17"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top" wrapText="1"/>
      <protection locked="0"/>
    </xf>
    <xf numFmtId="0" fontId="0" fillId="0" borderId="11" xfId="0" applyFont="1" applyBorder="1" applyAlignment="1">
      <alignment/>
    </xf>
    <xf numFmtId="0" fontId="0" fillId="0" borderId="12" xfId="0" applyFont="1" applyBorder="1" applyAlignment="1">
      <alignment/>
    </xf>
    <xf numFmtId="176" fontId="0" fillId="0" borderId="14" xfId="42" applyNumberFormat="1" applyFont="1" applyBorder="1" applyAlignment="1" applyProtection="1">
      <alignment horizontal="right" vertical="top" wrapText="1"/>
      <protection locked="0"/>
    </xf>
    <xf numFmtId="176" fontId="0" fillId="0" borderId="15" xfId="42" applyNumberFormat="1" applyFont="1" applyBorder="1" applyAlignment="1" applyProtection="1">
      <alignment horizontal="right" vertical="top" wrapText="1"/>
      <protection locked="0"/>
    </xf>
    <xf numFmtId="176" fontId="6" fillId="0" borderId="14" xfId="0" applyNumberFormat="1" applyFont="1" applyFill="1" applyBorder="1" applyAlignment="1" applyProtection="1">
      <alignment horizontal="center" vertical="top" wrapText="1"/>
      <protection locked="0"/>
    </xf>
    <xf numFmtId="176" fontId="6" fillId="0" borderId="15" xfId="0" applyNumberFormat="1"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52" fillId="0" borderId="17" xfId="0" applyFont="1" applyBorder="1" applyAlignment="1">
      <alignment horizontal="center" vertical="top"/>
    </xf>
    <xf numFmtId="0" fontId="8" fillId="0" borderId="14"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6" fillId="0" borderId="14" xfId="0" applyFont="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52" fillId="0" borderId="14" xfId="0" applyFont="1" applyBorder="1" applyAlignment="1">
      <alignment horizontal="center" vertical="top"/>
    </xf>
    <xf numFmtId="0" fontId="6" fillId="0" borderId="15" xfId="0" applyFont="1" applyFill="1" applyBorder="1" applyAlignment="1" applyProtection="1">
      <alignment horizontal="center" vertical="top" wrapText="1"/>
      <protection locked="0"/>
    </xf>
    <xf numFmtId="0" fontId="10" fillId="0" borderId="11" xfId="0" applyFont="1" applyBorder="1" applyAlignment="1" applyProtection="1">
      <alignment horizontal="left" vertical="top" wrapText="1"/>
      <protection locked="0"/>
    </xf>
    <xf numFmtId="0" fontId="52" fillId="0" borderId="15" xfId="0" applyFont="1" applyBorder="1" applyAlignment="1">
      <alignment horizontal="center" vertical="top"/>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6" fillId="0" borderId="15" xfId="0" applyFont="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5" fillId="0" borderId="15"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56" fillId="0" borderId="16" xfId="0" applyFont="1" applyBorder="1" applyAlignment="1">
      <alignment horizontal="left" vertical="top" wrapText="1"/>
    </xf>
    <xf numFmtId="0" fontId="56" fillId="0" borderId="12" xfId="0" applyFont="1" applyBorder="1" applyAlignment="1">
      <alignment horizontal="left" vertical="top" wrapText="1"/>
    </xf>
    <xf numFmtId="0" fontId="7" fillId="0" borderId="1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5" fillId="34" borderId="10" xfId="0" applyFont="1" applyFill="1" applyBorder="1" applyAlignment="1" applyProtection="1">
      <alignment horizontal="left" vertical="center" wrapText="1"/>
      <protection locked="0"/>
    </xf>
    <xf numFmtId="0" fontId="7" fillId="35" borderId="16" xfId="0" applyFont="1" applyFill="1" applyBorder="1" applyAlignment="1" applyProtection="1">
      <alignment horizontal="left" vertical="center" wrapText="1"/>
      <protection locked="0"/>
    </xf>
    <xf numFmtId="0" fontId="7" fillId="35"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vertical="center" wrapText="1" shrinkToFit="1"/>
      <protection locked="0"/>
    </xf>
    <xf numFmtId="0" fontId="6" fillId="36" borderId="10" xfId="0" applyFont="1" applyFill="1" applyBorder="1" applyAlignment="1" applyProtection="1">
      <alignment horizontal="center" vertical="center" wrapText="1"/>
      <protection locked="0"/>
    </xf>
    <xf numFmtId="0" fontId="4" fillId="38" borderId="10" xfId="0" applyFont="1" applyFill="1" applyBorder="1" applyAlignment="1" applyProtection="1">
      <alignment horizontal="center" vertical="top" wrapText="1"/>
      <protection/>
    </xf>
    <xf numFmtId="176" fontId="4" fillId="33" borderId="10" xfId="42" applyNumberFormat="1" applyFont="1" applyFill="1" applyBorder="1" applyAlignment="1" applyProtection="1">
      <alignment horizontal="center" vertical="top" wrapText="1"/>
      <protection/>
    </xf>
    <xf numFmtId="0" fontId="5" fillId="34" borderId="16" xfId="0" applyFont="1" applyFill="1" applyBorder="1" applyAlignment="1" applyProtection="1">
      <alignment horizontal="left" vertical="center" wrapText="1"/>
      <protection locked="0"/>
    </xf>
    <xf numFmtId="0" fontId="5" fillId="34" borderId="12" xfId="0" applyFont="1" applyFill="1" applyBorder="1" applyAlignment="1" applyProtection="1">
      <alignment horizontal="left" vertical="center" wrapText="1"/>
      <protection locked="0"/>
    </xf>
    <xf numFmtId="0" fontId="5" fillId="34" borderId="16" xfId="0" applyFont="1" applyFill="1" applyBorder="1" applyAlignment="1" applyProtection="1">
      <alignment horizontal="left" vertical="top" wrapText="1"/>
      <protection locked="0"/>
    </xf>
    <xf numFmtId="0" fontId="5" fillId="34" borderId="11" xfId="0" applyFont="1" applyFill="1" applyBorder="1" applyAlignment="1" applyProtection="1">
      <alignment horizontal="left" vertical="top" wrapText="1"/>
      <protection locked="0"/>
    </xf>
    <xf numFmtId="0" fontId="4" fillId="38" borderId="14" xfId="0" applyFont="1" applyFill="1" applyBorder="1" applyAlignment="1" applyProtection="1">
      <alignment horizontal="center" vertical="top" wrapText="1"/>
      <protection/>
    </xf>
    <xf numFmtId="0" fontId="4" fillId="38" borderId="17" xfId="0" applyFont="1" applyFill="1" applyBorder="1" applyAlignment="1" applyProtection="1">
      <alignment horizontal="center" vertical="top" wrapText="1"/>
      <protection/>
    </xf>
    <xf numFmtId="0" fontId="4" fillId="38" borderId="15" xfId="0" applyFont="1" applyFill="1" applyBorder="1" applyAlignment="1" applyProtection="1">
      <alignment horizontal="center" vertical="top" wrapText="1"/>
      <protection/>
    </xf>
    <xf numFmtId="0" fontId="5" fillId="34" borderId="12" xfId="0" applyFont="1" applyFill="1" applyBorder="1" applyAlignment="1" applyProtection="1">
      <alignment horizontal="left" vertical="top" wrapText="1"/>
      <protection locked="0"/>
    </xf>
    <xf numFmtId="0" fontId="0" fillId="0" borderId="14" xfId="0" applyFont="1" applyBorder="1" applyAlignment="1" applyProtection="1">
      <alignment vertical="top" wrapText="1" shrinkToFit="1"/>
      <protection locked="0"/>
    </xf>
    <xf numFmtId="0" fontId="0" fillId="0" borderId="17" xfId="0" applyFont="1" applyBorder="1" applyAlignment="1" applyProtection="1">
      <alignment vertical="top" wrapText="1" shrinkToFit="1"/>
      <protection locked="0"/>
    </xf>
    <xf numFmtId="0" fontId="0" fillId="0" borderId="18" xfId="0" applyFont="1" applyBorder="1" applyAlignment="1" applyProtection="1">
      <alignment horizontal="left" vertical="top" wrapText="1" shrinkToFit="1"/>
      <protection locked="0"/>
    </xf>
    <xf numFmtId="0" fontId="0" fillId="0" borderId="19" xfId="0" applyFont="1" applyBorder="1" applyAlignment="1" applyProtection="1">
      <alignment horizontal="left" vertical="top" wrapText="1" shrinkToFit="1"/>
      <protection locked="0"/>
    </xf>
    <xf numFmtId="0" fontId="6" fillId="35" borderId="16" xfId="0" applyFont="1" applyFill="1" applyBorder="1" applyAlignment="1" applyProtection="1">
      <alignment horizontal="left" vertical="center" wrapText="1"/>
      <protection/>
    </xf>
    <xf numFmtId="0" fontId="6" fillId="35" borderId="11" xfId="0" applyFont="1" applyFill="1" applyBorder="1" applyAlignment="1" applyProtection="1">
      <alignment horizontal="left" vertical="center" wrapText="1"/>
      <protection/>
    </xf>
    <xf numFmtId="0" fontId="6" fillId="35" borderId="12" xfId="0" applyFont="1" applyFill="1" applyBorder="1" applyAlignment="1" applyProtection="1">
      <alignment horizontal="left" vertical="center" wrapText="1"/>
      <protection/>
    </xf>
    <xf numFmtId="0" fontId="6" fillId="35" borderId="16"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6" fillId="35" borderId="12" xfId="0" applyFont="1" applyFill="1" applyBorder="1" applyAlignment="1" applyProtection="1">
      <alignment horizontal="left" vertical="top" wrapText="1"/>
      <protection/>
    </xf>
    <xf numFmtId="0" fontId="7" fillId="0" borderId="16"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6" fillId="34" borderId="15" xfId="0" applyFont="1" applyFill="1" applyBorder="1" applyAlignment="1" applyProtection="1">
      <alignment horizontal="center" vertical="center" wrapText="1"/>
      <protection locked="0"/>
    </xf>
    <xf numFmtId="0" fontId="6" fillId="36" borderId="10" xfId="0" applyFont="1" applyFill="1" applyBorder="1" applyAlignment="1" applyProtection="1">
      <alignment horizontal="left" vertical="center" wrapText="1"/>
      <protection locked="0"/>
    </xf>
    <xf numFmtId="0" fontId="6" fillId="39" borderId="1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top" wrapText="1"/>
      <protection locked="0"/>
    </xf>
    <xf numFmtId="0" fontId="0" fillId="0" borderId="14" xfId="0" applyNumberFormat="1" applyFont="1" applyBorder="1" applyAlignment="1">
      <alignment horizontal="left" vertical="top" wrapText="1"/>
    </xf>
    <xf numFmtId="0" fontId="0" fillId="0" borderId="17" xfId="0" applyNumberFormat="1"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155"/>
  <sheetViews>
    <sheetView tabSelected="1" view="pageBreakPreview" zoomScale="75" zoomScaleNormal="90" zoomScaleSheetLayoutView="75" zoomScalePageLayoutView="0" workbookViewId="0" topLeftCell="B1">
      <pane ySplit="3" topLeftCell="A73" activePane="bottomLeft" state="frozen"/>
      <selection pane="topLeft" activeCell="A1" sqref="A1"/>
      <selection pane="bottomLeft" activeCell="O75" sqref="O75"/>
    </sheetView>
  </sheetViews>
  <sheetFormatPr defaultColWidth="9.140625" defaultRowHeight="12.75"/>
  <cols>
    <col min="1" max="1" width="30.7109375" style="11" customWidth="1"/>
    <col min="2" max="2" width="5.8515625" style="30" customWidth="1"/>
    <col min="3" max="3" width="48.28125" style="11" customWidth="1"/>
    <col min="4" max="7" width="3.28125" style="45" customWidth="1"/>
    <col min="8" max="9" width="3.28125" style="46" customWidth="1"/>
    <col min="10" max="10" width="15.57421875" style="30" customWidth="1"/>
    <col min="11" max="11" width="9.140625" style="11" customWidth="1"/>
    <col min="12" max="12" width="18.00390625" style="11" bestFit="1" customWidth="1"/>
    <col min="13" max="13" width="17.28125" style="11" customWidth="1"/>
    <col min="14" max="14" width="13.57421875" style="47" customWidth="1"/>
    <col min="15" max="15" width="11.57421875" style="11" customWidth="1"/>
    <col min="16" max="16" width="13.57421875" style="85" customWidth="1"/>
    <col min="17" max="16384" width="9.140625" style="11" customWidth="1"/>
  </cols>
  <sheetData>
    <row r="1" spans="1:16" s="1" customFormat="1" ht="12.75">
      <c r="A1" s="219" t="s">
        <v>8</v>
      </c>
      <c r="B1" s="213" t="s">
        <v>10</v>
      </c>
      <c r="C1" s="213"/>
      <c r="D1" s="213" t="s">
        <v>0</v>
      </c>
      <c r="E1" s="213"/>
      <c r="F1" s="213"/>
      <c r="G1" s="213"/>
      <c r="H1" s="213"/>
      <c r="I1" s="213"/>
      <c r="J1" s="213" t="s">
        <v>12</v>
      </c>
      <c r="K1" s="213"/>
      <c r="L1" s="213" t="s">
        <v>1</v>
      </c>
      <c r="M1" s="213"/>
      <c r="N1" s="213"/>
      <c r="O1" s="213"/>
      <c r="P1" s="213"/>
    </row>
    <row r="2" spans="1:16" s="1" customFormat="1" ht="12.75">
      <c r="A2" s="220"/>
      <c r="B2" s="213"/>
      <c r="C2" s="213"/>
      <c r="D2" s="213">
        <v>2011</v>
      </c>
      <c r="E2" s="213"/>
      <c r="F2" s="213"/>
      <c r="G2" s="213"/>
      <c r="H2" s="213">
        <v>2012</v>
      </c>
      <c r="I2" s="213"/>
      <c r="J2" s="213" t="s">
        <v>13</v>
      </c>
      <c r="K2" s="213" t="s">
        <v>9</v>
      </c>
      <c r="L2" s="213" t="s">
        <v>6</v>
      </c>
      <c r="M2" s="213" t="s">
        <v>11</v>
      </c>
      <c r="N2" s="214" t="s">
        <v>7</v>
      </c>
      <c r="O2" s="214"/>
      <c r="P2" s="214"/>
    </row>
    <row r="3" spans="1:16" s="1" customFormat="1" ht="25.5">
      <c r="A3" s="221"/>
      <c r="B3" s="213"/>
      <c r="C3" s="213"/>
      <c r="D3" s="105" t="s">
        <v>2</v>
      </c>
      <c r="E3" s="105" t="s">
        <v>3</v>
      </c>
      <c r="F3" s="105" t="s">
        <v>4</v>
      </c>
      <c r="G3" s="105" t="s">
        <v>5</v>
      </c>
      <c r="H3" s="105" t="s">
        <v>2</v>
      </c>
      <c r="I3" s="105" t="s">
        <v>3</v>
      </c>
      <c r="J3" s="213"/>
      <c r="K3" s="213"/>
      <c r="L3" s="213"/>
      <c r="M3" s="213"/>
      <c r="N3" s="3" t="s">
        <v>14</v>
      </c>
      <c r="O3" s="3" t="s">
        <v>33</v>
      </c>
      <c r="P3" s="2" t="s">
        <v>15</v>
      </c>
    </row>
    <row r="4" spans="1:16" s="1" customFormat="1" ht="15" customHeight="1">
      <c r="A4" s="217" t="s">
        <v>73</v>
      </c>
      <c r="B4" s="218"/>
      <c r="C4" s="218"/>
      <c r="D4" s="218"/>
      <c r="E4" s="218"/>
      <c r="F4" s="218"/>
      <c r="G4" s="218"/>
      <c r="H4" s="218"/>
      <c r="I4" s="218"/>
      <c r="J4" s="218"/>
      <c r="K4" s="218"/>
      <c r="L4" s="218"/>
      <c r="M4" s="218"/>
      <c r="N4" s="218"/>
      <c r="O4" s="218"/>
      <c r="P4" s="222"/>
    </row>
    <row r="5" spans="1:16" s="1" customFormat="1" ht="15" customHeight="1">
      <c r="A5" s="225" t="s">
        <v>157</v>
      </c>
      <c r="B5" s="217" t="s">
        <v>82</v>
      </c>
      <c r="C5" s="218"/>
      <c r="D5" s="4"/>
      <c r="E5" s="4"/>
      <c r="F5" s="4"/>
      <c r="G5" s="4"/>
      <c r="H5" s="4"/>
      <c r="I5" s="4"/>
      <c r="J5" s="6"/>
      <c r="K5" s="4"/>
      <c r="L5" s="4"/>
      <c r="M5" s="4"/>
      <c r="N5" s="4"/>
      <c r="O5" s="4"/>
      <c r="P5" s="5"/>
    </row>
    <row r="6" spans="1:16" s="1" customFormat="1" ht="32.25" customHeight="1">
      <c r="A6" s="226"/>
      <c r="B6" s="7">
        <v>1</v>
      </c>
      <c r="C6" s="8" t="s">
        <v>74</v>
      </c>
      <c r="D6" s="99" t="s">
        <v>17</v>
      </c>
      <c r="E6" s="100"/>
      <c r="F6" s="100"/>
      <c r="G6" s="100"/>
      <c r="H6" s="101"/>
      <c r="I6" s="101"/>
      <c r="J6" s="11" t="s">
        <v>75</v>
      </c>
      <c r="K6" s="102" t="s">
        <v>22</v>
      </c>
      <c r="L6" s="102" t="s">
        <v>24</v>
      </c>
      <c r="M6" s="102" t="s">
        <v>116</v>
      </c>
      <c r="N6" s="103">
        <f>10000</f>
        <v>10000</v>
      </c>
      <c r="O6" s="103">
        <v>0</v>
      </c>
      <c r="P6" s="103">
        <f>N6+O6</f>
        <v>10000</v>
      </c>
    </row>
    <row r="7" spans="1:16" s="1" customFormat="1" ht="40.5" customHeight="1">
      <c r="A7" s="226"/>
      <c r="B7" s="13">
        <v>2</v>
      </c>
      <c r="C7" s="107" t="s">
        <v>114</v>
      </c>
      <c r="D7" s="99" t="s">
        <v>17</v>
      </c>
      <c r="E7" s="100"/>
      <c r="F7" s="100"/>
      <c r="G7" s="100"/>
      <c r="H7" s="101"/>
      <c r="I7" s="101"/>
      <c r="J7" s="11" t="s">
        <v>75</v>
      </c>
      <c r="K7" s="102" t="s">
        <v>22</v>
      </c>
      <c r="L7" s="102" t="s">
        <v>24</v>
      </c>
      <c r="M7" s="102" t="s">
        <v>115</v>
      </c>
      <c r="N7" s="103">
        <v>3600</v>
      </c>
      <c r="O7" s="103"/>
      <c r="P7" s="103">
        <f>N7</f>
        <v>3600</v>
      </c>
    </row>
    <row r="8" spans="1:16" s="1" customFormat="1" ht="12.75">
      <c r="A8" s="226"/>
      <c r="B8" s="13">
        <v>3</v>
      </c>
      <c r="C8" s="14" t="s">
        <v>112</v>
      </c>
      <c r="D8" s="100" t="s">
        <v>17</v>
      </c>
      <c r="E8" s="100"/>
      <c r="F8" s="100"/>
      <c r="G8" s="100"/>
      <c r="H8" s="101"/>
      <c r="I8" s="101"/>
      <c r="J8" s="11" t="s">
        <v>75</v>
      </c>
      <c r="K8" s="102" t="s">
        <v>22</v>
      </c>
      <c r="L8" s="102" t="s">
        <v>24</v>
      </c>
      <c r="M8" s="102" t="s">
        <v>113</v>
      </c>
      <c r="N8" s="103">
        <v>4630</v>
      </c>
      <c r="O8" s="103">
        <v>0</v>
      </c>
      <c r="P8" s="103">
        <f>N8+O8</f>
        <v>4630</v>
      </c>
    </row>
    <row r="9" spans="1:16" s="1" customFormat="1" ht="12.75">
      <c r="A9" s="226"/>
      <c r="B9" s="217" t="s">
        <v>83</v>
      </c>
      <c r="C9" s="218"/>
      <c r="D9" s="100"/>
      <c r="E9" s="100"/>
      <c r="F9" s="100"/>
      <c r="G9" s="100"/>
      <c r="H9" s="101"/>
      <c r="I9" s="101"/>
      <c r="J9" s="11"/>
      <c r="K9" s="102"/>
      <c r="L9" s="102"/>
      <c r="M9" s="102"/>
      <c r="N9" s="104"/>
      <c r="O9" s="104"/>
      <c r="P9" s="104"/>
    </row>
    <row r="10" spans="1:16" s="1" customFormat="1" ht="118.5" customHeight="1">
      <c r="A10" s="226"/>
      <c r="B10" s="15">
        <v>4</v>
      </c>
      <c r="C10" s="8" t="s">
        <v>77</v>
      </c>
      <c r="D10" s="100" t="s">
        <v>17</v>
      </c>
      <c r="E10" s="100"/>
      <c r="F10" s="100" t="s">
        <v>17</v>
      </c>
      <c r="G10" s="100"/>
      <c r="H10" s="101"/>
      <c r="I10" s="101"/>
      <c r="J10" s="11" t="s">
        <v>75</v>
      </c>
      <c r="K10" s="102" t="s">
        <v>23</v>
      </c>
      <c r="L10" s="102" t="s">
        <v>24</v>
      </c>
      <c r="M10" s="102" t="s">
        <v>76</v>
      </c>
      <c r="N10" s="104">
        <v>30000</v>
      </c>
      <c r="O10" s="104">
        <v>0</v>
      </c>
      <c r="P10" s="104">
        <f>N10+O10</f>
        <v>30000</v>
      </c>
    </row>
    <row r="11" spans="1:16" s="1" customFormat="1" ht="12.75">
      <c r="A11" s="10" t="s">
        <v>36</v>
      </c>
      <c r="B11" s="16"/>
      <c r="C11" s="16"/>
      <c r="D11" s="16"/>
      <c r="E11" s="16"/>
      <c r="F11" s="16"/>
      <c r="G11" s="16"/>
      <c r="H11" s="16"/>
      <c r="I11" s="16"/>
      <c r="J11" s="16"/>
      <c r="K11" s="16"/>
      <c r="L11" s="16"/>
      <c r="M11" s="16"/>
      <c r="N11" s="17">
        <f>SUM(N6+N7+N8)</f>
        <v>18230</v>
      </c>
      <c r="O11" s="17">
        <v>0</v>
      </c>
      <c r="P11" s="17">
        <f>SUM(P6+P7+P8)</f>
        <v>18230</v>
      </c>
    </row>
    <row r="12" spans="1:16" s="1" customFormat="1" ht="12.75">
      <c r="A12" s="10" t="s">
        <v>78</v>
      </c>
      <c r="B12" s="16"/>
      <c r="C12" s="16"/>
      <c r="D12" s="16"/>
      <c r="E12" s="16"/>
      <c r="F12" s="16"/>
      <c r="G12" s="16"/>
      <c r="H12" s="16"/>
      <c r="I12" s="16"/>
      <c r="J12" s="16"/>
      <c r="K12" s="16"/>
      <c r="L12" s="16"/>
      <c r="M12" s="16"/>
      <c r="N12" s="17">
        <f>N10</f>
        <v>30000</v>
      </c>
      <c r="O12" s="17">
        <v>0</v>
      </c>
      <c r="P12" s="17">
        <f>P10</f>
        <v>30000</v>
      </c>
    </row>
    <row r="13" spans="1:16" s="1" customFormat="1" ht="15" customHeight="1">
      <c r="A13" s="18"/>
      <c r="B13" s="215" t="s">
        <v>16</v>
      </c>
      <c r="C13" s="216"/>
      <c r="D13" s="19"/>
      <c r="E13" s="19"/>
      <c r="F13" s="19"/>
      <c r="G13" s="19"/>
      <c r="H13" s="19"/>
      <c r="I13" s="19"/>
      <c r="J13" s="20"/>
      <c r="K13" s="20"/>
      <c r="L13" s="20"/>
      <c r="M13" s="20"/>
      <c r="N13" s="21"/>
      <c r="O13" s="21"/>
      <c r="P13" s="21"/>
    </row>
    <row r="14" spans="1:16" s="1" customFormat="1" ht="12.75">
      <c r="A14" s="18"/>
      <c r="B14" s="22">
        <v>1</v>
      </c>
      <c r="C14" s="11" t="s">
        <v>147</v>
      </c>
      <c r="D14" s="19" t="s">
        <v>17</v>
      </c>
      <c r="E14" s="19" t="s">
        <v>17</v>
      </c>
      <c r="F14" s="19" t="s">
        <v>17</v>
      </c>
      <c r="G14" s="19" t="s">
        <v>17</v>
      </c>
      <c r="H14" s="19" t="s">
        <v>17</v>
      </c>
      <c r="I14" s="19" t="s">
        <v>17</v>
      </c>
      <c r="J14" s="20" t="s">
        <v>160</v>
      </c>
      <c r="K14" s="20" t="s">
        <v>22</v>
      </c>
      <c r="L14" s="20" t="s">
        <v>24</v>
      </c>
      <c r="M14" s="20" t="s">
        <v>31</v>
      </c>
      <c r="N14" s="23">
        <v>700</v>
      </c>
      <c r="O14" s="23"/>
      <c r="P14" s="23">
        <f>O14+N14</f>
        <v>700</v>
      </c>
    </row>
    <row r="15" spans="1:16" s="1" customFormat="1" ht="12.75">
      <c r="A15" s="18"/>
      <c r="B15" s="20">
        <v>2</v>
      </c>
      <c r="C15" s="25" t="s">
        <v>146</v>
      </c>
      <c r="D15" s="26" t="s">
        <v>17</v>
      </c>
      <c r="E15" s="26" t="s">
        <v>17</v>
      </c>
      <c r="F15" s="26" t="s">
        <v>17</v>
      </c>
      <c r="G15" s="26" t="s">
        <v>17</v>
      </c>
      <c r="H15" s="26" t="s">
        <v>17</v>
      </c>
      <c r="I15" s="26" t="s">
        <v>17</v>
      </c>
      <c r="J15" s="20" t="s">
        <v>160</v>
      </c>
      <c r="K15" s="20" t="s">
        <v>22</v>
      </c>
      <c r="L15" s="20" t="s">
        <v>24</v>
      </c>
      <c r="M15" s="20" t="s">
        <v>31</v>
      </c>
      <c r="N15" s="23"/>
      <c r="O15" s="23"/>
      <c r="P15" s="23">
        <f>O15+N15</f>
        <v>0</v>
      </c>
    </row>
    <row r="16" spans="1:16" s="1" customFormat="1" ht="12.75">
      <c r="A16" s="28" t="s">
        <v>79</v>
      </c>
      <c r="B16" s="22"/>
      <c r="C16" s="27"/>
      <c r="D16" s="19"/>
      <c r="E16" s="19"/>
      <c r="F16" s="19"/>
      <c r="G16" s="19"/>
      <c r="H16" s="19"/>
      <c r="I16" s="19"/>
      <c r="J16" s="20"/>
      <c r="K16" s="20"/>
      <c r="L16" s="20"/>
      <c r="M16" s="20"/>
      <c r="N16" s="21">
        <f>SUM(N14:N15)</f>
        <v>700</v>
      </c>
      <c r="O16" s="21">
        <f>SUM(O14:O15)</f>
        <v>0</v>
      </c>
      <c r="P16" s="21">
        <f>SUM(P14:P15)</f>
        <v>700</v>
      </c>
    </row>
    <row r="17" spans="1:16" s="1" customFormat="1" ht="12.75">
      <c r="A17" s="29" t="s">
        <v>50</v>
      </c>
      <c r="B17" s="15"/>
      <c r="C17" s="8"/>
      <c r="D17" s="9"/>
      <c r="E17" s="9"/>
      <c r="F17" s="9"/>
      <c r="G17" s="9"/>
      <c r="H17" s="10"/>
      <c r="I17" s="10"/>
      <c r="J17" s="30"/>
      <c r="K17" s="15"/>
      <c r="L17" s="15"/>
      <c r="M17" s="15"/>
      <c r="N17" s="31">
        <f>N11+N12+N16</f>
        <v>48930</v>
      </c>
      <c r="O17" s="31">
        <f>O11+O12+O16</f>
        <v>0</v>
      </c>
      <c r="P17" s="31">
        <f>P11+P12+P16</f>
        <v>48930</v>
      </c>
    </row>
    <row r="18" spans="1:16" s="1" customFormat="1" ht="22.5" customHeight="1">
      <c r="A18" s="230" t="s">
        <v>80</v>
      </c>
      <c r="B18" s="231"/>
      <c r="C18" s="231"/>
      <c r="D18" s="231"/>
      <c r="E18" s="231"/>
      <c r="F18" s="231"/>
      <c r="G18" s="231"/>
      <c r="H18" s="231"/>
      <c r="I18" s="231"/>
      <c r="J18" s="231"/>
      <c r="K18" s="231"/>
      <c r="L18" s="231"/>
      <c r="M18" s="231"/>
      <c r="N18" s="231"/>
      <c r="O18" s="231"/>
      <c r="P18" s="232"/>
    </row>
    <row r="19" spans="1:16" ht="32.25" customHeight="1">
      <c r="A19" s="239" t="s">
        <v>169</v>
      </c>
      <c r="B19" s="199" t="s">
        <v>84</v>
      </c>
      <c r="C19" s="200"/>
      <c r="D19" s="9"/>
      <c r="E19" s="9"/>
      <c r="F19" s="9"/>
      <c r="G19" s="9"/>
      <c r="H19" s="10"/>
      <c r="I19" s="10"/>
      <c r="J19" s="15"/>
      <c r="K19" s="15"/>
      <c r="L19" s="15"/>
      <c r="M19" s="15"/>
      <c r="N19" s="32"/>
      <c r="O19" s="33"/>
      <c r="P19" s="32">
        <f>SUM(N19:O19)</f>
        <v>0</v>
      </c>
    </row>
    <row r="20" spans="1:16" ht="11.25" customHeight="1">
      <c r="A20" s="240"/>
      <c r="B20" s="15">
        <v>1.1</v>
      </c>
      <c r="C20" s="34" t="s">
        <v>96</v>
      </c>
      <c r="D20" s="9"/>
      <c r="E20" s="9"/>
      <c r="F20" s="9"/>
      <c r="G20" s="9"/>
      <c r="H20" s="10"/>
      <c r="I20" s="10"/>
      <c r="J20" s="15"/>
      <c r="K20" s="15"/>
      <c r="L20" s="15"/>
      <c r="M20" s="15"/>
      <c r="N20" s="32"/>
      <c r="O20" s="33"/>
      <c r="P20" s="32"/>
    </row>
    <row r="21" spans="1:16" ht="40.5" customHeight="1">
      <c r="A21" s="240"/>
      <c r="B21" s="15" t="s">
        <v>38</v>
      </c>
      <c r="C21" s="34" t="s">
        <v>85</v>
      </c>
      <c r="D21" s="9" t="s">
        <v>17</v>
      </c>
      <c r="E21" s="9"/>
      <c r="F21" s="9" t="s">
        <v>17</v>
      </c>
      <c r="G21" s="9"/>
      <c r="H21" s="10"/>
      <c r="I21" s="10"/>
      <c r="J21" s="15" t="s">
        <v>18</v>
      </c>
      <c r="K21" s="15" t="s">
        <v>22</v>
      </c>
      <c r="L21" s="15" t="s">
        <v>24</v>
      </c>
      <c r="M21" s="15" t="s">
        <v>25</v>
      </c>
      <c r="N21" s="32">
        <v>3000</v>
      </c>
      <c r="O21" s="33"/>
      <c r="P21" s="32">
        <f>SUM(N21:O21)</f>
        <v>3000</v>
      </c>
    </row>
    <row r="22" spans="1:16" ht="36.75" customHeight="1">
      <c r="A22" s="240"/>
      <c r="B22" s="15" t="s">
        <v>39</v>
      </c>
      <c r="C22" s="34" t="s">
        <v>86</v>
      </c>
      <c r="D22" s="9" t="s">
        <v>17</v>
      </c>
      <c r="E22" s="9"/>
      <c r="F22" s="9" t="s">
        <v>17</v>
      </c>
      <c r="G22" s="9"/>
      <c r="H22" s="10"/>
      <c r="I22" s="10"/>
      <c r="J22" s="15" t="s">
        <v>18</v>
      </c>
      <c r="K22" s="15" t="s">
        <v>22</v>
      </c>
      <c r="L22" s="15" t="s">
        <v>24</v>
      </c>
      <c r="M22" s="15" t="s">
        <v>25</v>
      </c>
      <c r="N22" s="32">
        <v>6000</v>
      </c>
      <c r="O22" s="33"/>
      <c r="P22" s="32">
        <f>SUM(N22:O22)</f>
        <v>6000</v>
      </c>
    </row>
    <row r="23" spans="1:16" ht="38.25">
      <c r="A23" s="240"/>
      <c r="B23" s="15" t="s">
        <v>40</v>
      </c>
      <c r="C23" s="34" t="s">
        <v>87</v>
      </c>
      <c r="D23" s="9" t="s">
        <v>17</v>
      </c>
      <c r="E23" s="9"/>
      <c r="F23" s="9" t="s">
        <v>17</v>
      </c>
      <c r="G23" s="9"/>
      <c r="H23" s="10"/>
      <c r="I23" s="10"/>
      <c r="J23" s="15" t="s">
        <v>18</v>
      </c>
      <c r="K23" s="15" t="s">
        <v>22</v>
      </c>
      <c r="L23" s="15" t="s">
        <v>24</v>
      </c>
      <c r="M23" s="15" t="s">
        <v>25</v>
      </c>
      <c r="N23" s="32">
        <v>3000</v>
      </c>
      <c r="O23" s="33"/>
      <c r="P23" s="32">
        <f>SUM(N23:O23)</f>
        <v>3000</v>
      </c>
    </row>
    <row r="24" spans="1:16" ht="25.5">
      <c r="A24" s="240"/>
      <c r="B24" s="15">
        <v>1.2</v>
      </c>
      <c r="C24" s="34" t="s">
        <v>97</v>
      </c>
      <c r="D24" s="9"/>
      <c r="E24" s="9"/>
      <c r="F24" s="9"/>
      <c r="G24" s="9"/>
      <c r="H24" s="10"/>
      <c r="I24" s="10"/>
      <c r="J24" s="15"/>
      <c r="K24" s="15"/>
      <c r="L24" s="15"/>
      <c r="M24" s="15"/>
      <c r="N24" s="32"/>
      <c r="O24" s="33"/>
      <c r="P24" s="32"/>
    </row>
    <row r="25" spans="1:16" ht="41.25" customHeight="1">
      <c r="A25" s="240"/>
      <c r="B25" s="178" t="s">
        <v>43</v>
      </c>
      <c r="C25" s="190" t="s">
        <v>85</v>
      </c>
      <c r="D25" s="9" t="s">
        <v>19</v>
      </c>
      <c r="E25" s="9" t="s">
        <v>19</v>
      </c>
      <c r="F25" s="9" t="s">
        <v>19</v>
      </c>
      <c r="G25" s="9" t="s">
        <v>19</v>
      </c>
      <c r="H25" s="10"/>
      <c r="I25" s="10"/>
      <c r="J25" s="15" t="s">
        <v>20</v>
      </c>
      <c r="K25" s="15" t="s">
        <v>22</v>
      </c>
      <c r="L25" s="15" t="s">
        <v>24</v>
      </c>
      <c r="M25" s="15" t="s">
        <v>25</v>
      </c>
      <c r="N25" s="32">
        <v>3400</v>
      </c>
      <c r="O25" s="33"/>
      <c r="P25" s="32">
        <f aca="true" t="shared" si="0" ref="P25:P31">SUM(N25:O25)</f>
        <v>3400</v>
      </c>
    </row>
    <row r="26" spans="1:16" ht="41.25" customHeight="1">
      <c r="A26" s="240"/>
      <c r="B26" s="180"/>
      <c r="C26" s="191"/>
      <c r="D26" s="9" t="s">
        <v>19</v>
      </c>
      <c r="E26" s="9" t="s">
        <v>19</v>
      </c>
      <c r="F26" s="9"/>
      <c r="G26" s="9"/>
      <c r="H26" s="10"/>
      <c r="I26" s="10"/>
      <c r="J26" s="15" t="s">
        <v>20</v>
      </c>
      <c r="K26" s="15" t="s">
        <v>22</v>
      </c>
      <c r="L26" s="15" t="s">
        <v>111</v>
      </c>
      <c r="M26" s="15" t="s">
        <v>25</v>
      </c>
      <c r="N26" s="32">
        <v>2600</v>
      </c>
      <c r="O26" s="33"/>
      <c r="P26" s="32">
        <f t="shared" si="0"/>
        <v>2600</v>
      </c>
    </row>
    <row r="27" spans="1:16" ht="38.25">
      <c r="A27" s="240"/>
      <c r="B27" s="15" t="s">
        <v>44</v>
      </c>
      <c r="C27" s="34" t="s">
        <v>86</v>
      </c>
      <c r="D27" s="9" t="s">
        <v>19</v>
      </c>
      <c r="E27" s="9" t="s">
        <v>19</v>
      </c>
      <c r="F27" s="9" t="s">
        <v>19</v>
      </c>
      <c r="G27" s="9" t="s">
        <v>19</v>
      </c>
      <c r="H27" s="10"/>
      <c r="I27" s="10"/>
      <c r="J27" s="15" t="s">
        <v>20</v>
      </c>
      <c r="K27" s="15" t="s">
        <v>22</v>
      </c>
      <c r="L27" s="15" t="s">
        <v>24</v>
      </c>
      <c r="M27" s="15" t="s">
        <v>25</v>
      </c>
      <c r="N27" s="32">
        <v>6000</v>
      </c>
      <c r="O27" s="33"/>
      <c r="P27" s="32">
        <f t="shared" si="0"/>
        <v>6000</v>
      </c>
    </row>
    <row r="28" spans="1:16" ht="25.5">
      <c r="A28" s="240"/>
      <c r="B28" s="15">
        <v>1.3</v>
      </c>
      <c r="C28" s="35" t="s">
        <v>88</v>
      </c>
      <c r="D28" s="9" t="s">
        <v>19</v>
      </c>
      <c r="E28" s="9" t="s">
        <v>19</v>
      </c>
      <c r="F28" s="9"/>
      <c r="G28" s="9"/>
      <c r="H28" s="10"/>
      <c r="I28" s="10"/>
      <c r="J28" s="15" t="s">
        <v>45</v>
      </c>
      <c r="K28" s="15" t="s">
        <v>22</v>
      </c>
      <c r="L28" s="15" t="s">
        <v>111</v>
      </c>
      <c r="M28" s="35" t="s">
        <v>26</v>
      </c>
      <c r="N28" s="32">
        <v>15000</v>
      </c>
      <c r="O28" s="33"/>
      <c r="P28" s="32">
        <f t="shared" si="0"/>
        <v>15000</v>
      </c>
    </row>
    <row r="29" spans="1:16" ht="18.75" customHeight="1">
      <c r="A29" s="240"/>
      <c r="B29" s="197" t="s">
        <v>81</v>
      </c>
      <c r="C29" s="198"/>
      <c r="D29" s="9"/>
      <c r="E29" s="9"/>
      <c r="F29" s="9"/>
      <c r="G29" s="9"/>
      <c r="H29" s="10"/>
      <c r="I29" s="10"/>
      <c r="J29" s="15"/>
      <c r="K29" s="15"/>
      <c r="L29" s="15"/>
      <c r="M29" s="15"/>
      <c r="N29" s="32"/>
      <c r="O29" s="33"/>
      <c r="P29" s="32">
        <f t="shared" si="0"/>
        <v>0</v>
      </c>
    </row>
    <row r="30" spans="1:16" ht="43.5" customHeight="1">
      <c r="A30" s="240"/>
      <c r="B30" s="15">
        <v>2.1</v>
      </c>
      <c r="C30" s="34" t="s">
        <v>37</v>
      </c>
      <c r="D30" s="9"/>
      <c r="E30" s="9"/>
      <c r="F30" s="9" t="s">
        <v>19</v>
      </c>
      <c r="G30" s="9"/>
      <c r="H30" s="10"/>
      <c r="I30" s="10"/>
      <c r="J30" s="15" t="s">
        <v>20</v>
      </c>
      <c r="K30" s="15" t="s">
        <v>22</v>
      </c>
      <c r="L30" s="15" t="s">
        <v>24</v>
      </c>
      <c r="M30" s="34" t="s">
        <v>27</v>
      </c>
      <c r="N30" s="32">
        <v>1600</v>
      </c>
      <c r="O30" s="33"/>
      <c r="P30" s="32">
        <f t="shared" si="0"/>
        <v>1600</v>
      </c>
    </row>
    <row r="31" spans="1:16" ht="41.25" customHeight="1">
      <c r="A31" s="240"/>
      <c r="B31" s="15">
        <v>2.2</v>
      </c>
      <c r="C31" s="35" t="s">
        <v>29</v>
      </c>
      <c r="D31" s="9"/>
      <c r="E31" s="9"/>
      <c r="F31" s="9"/>
      <c r="G31" s="9" t="s">
        <v>17</v>
      </c>
      <c r="H31" s="10"/>
      <c r="I31" s="10"/>
      <c r="J31" s="15" t="s">
        <v>20</v>
      </c>
      <c r="K31" s="15" t="s">
        <v>22</v>
      </c>
      <c r="L31" s="15" t="s">
        <v>24</v>
      </c>
      <c r="M31" s="35" t="s">
        <v>30</v>
      </c>
      <c r="N31" s="32">
        <v>1000</v>
      </c>
      <c r="O31" s="33"/>
      <c r="P31" s="32">
        <f t="shared" si="0"/>
        <v>1000</v>
      </c>
    </row>
    <row r="32" spans="1:16" ht="33" customHeight="1">
      <c r="A32" s="240"/>
      <c r="B32" s="197" t="s">
        <v>158</v>
      </c>
      <c r="C32" s="198"/>
      <c r="D32" s="9"/>
      <c r="E32" s="9"/>
      <c r="F32" s="9"/>
      <c r="G32" s="9"/>
      <c r="H32" s="10"/>
      <c r="I32" s="10"/>
      <c r="J32" s="15"/>
      <c r="K32" s="15"/>
      <c r="L32" s="15"/>
      <c r="M32" s="35"/>
      <c r="N32" s="32"/>
      <c r="O32" s="33"/>
      <c r="P32" s="32"/>
    </row>
    <row r="33" spans="1:16" ht="51">
      <c r="A33" s="240"/>
      <c r="B33" s="15">
        <v>3.1</v>
      </c>
      <c r="C33" s="35" t="s">
        <v>159</v>
      </c>
      <c r="D33" s="9" t="s">
        <v>19</v>
      </c>
      <c r="E33" s="9" t="s">
        <v>19</v>
      </c>
      <c r="G33" s="9"/>
      <c r="H33" s="10"/>
      <c r="I33" s="10"/>
      <c r="J33" s="15" t="s">
        <v>20</v>
      </c>
      <c r="K33" s="15" t="s">
        <v>22</v>
      </c>
      <c r="L33" s="15" t="s">
        <v>111</v>
      </c>
      <c r="M33" s="36" t="s">
        <v>28</v>
      </c>
      <c r="N33" s="32">
        <v>4000</v>
      </c>
      <c r="O33" s="33"/>
      <c r="P33" s="32">
        <f>SUM(N33:O33)</f>
        <v>4000</v>
      </c>
    </row>
    <row r="34" spans="1:16" ht="25.5" customHeight="1">
      <c r="A34" s="240"/>
      <c r="B34" s="15">
        <v>3.2</v>
      </c>
      <c r="C34" s="35" t="s">
        <v>41</v>
      </c>
      <c r="D34" s="9"/>
      <c r="E34" s="9" t="s">
        <v>17</v>
      </c>
      <c r="F34" s="9" t="s">
        <v>17</v>
      </c>
      <c r="G34" s="9" t="s">
        <v>17</v>
      </c>
      <c r="H34" s="10"/>
      <c r="I34" s="10"/>
      <c r="J34" s="15" t="s">
        <v>20</v>
      </c>
      <c r="K34" s="15" t="s">
        <v>22</v>
      </c>
      <c r="L34" s="15" t="s">
        <v>111</v>
      </c>
      <c r="M34" s="36"/>
      <c r="N34" s="32">
        <v>2000</v>
      </c>
      <c r="O34" s="33"/>
      <c r="P34" s="32">
        <f>SUM(N34:O34)</f>
        <v>2000</v>
      </c>
    </row>
    <row r="35" spans="1:16" ht="30.75" customHeight="1">
      <c r="A35" s="240"/>
      <c r="B35" s="197" t="s">
        <v>95</v>
      </c>
      <c r="C35" s="198"/>
      <c r="D35" s="9"/>
      <c r="E35" s="9"/>
      <c r="F35" s="9"/>
      <c r="G35" s="9"/>
      <c r="H35" s="10"/>
      <c r="I35" s="10"/>
      <c r="J35" s="15"/>
      <c r="K35" s="15"/>
      <c r="L35" s="15"/>
      <c r="M35" s="35"/>
      <c r="N35" s="32"/>
      <c r="O35" s="33"/>
      <c r="P35" s="32"/>
    </row>
    <row r="36" spans="1:16" ht="38.25">
      <c r="A36" s="240"/>
      <c r="B36" s="15">
        <v>4.1</v>
      </c>
      <c r="C36" s="35" t="s">
        <v>94</v>
      </c>
      <c r="D36" s="9"/>
      <c r="E36" s="9" t="s">
        <v>19</v>
      </c>
      <c r="F36" s="9" t="s">
        <v>19</v>
      </c>
      <c r="G36" s="9" t="s">
        <v>19</v>
      </c>
      <c r="H36" s="10"/>
      <c r="I36" s="10"/>
      <c r="J36" s="15" t="s">
        <v>20</v>
      </c>
      <c r="K36" s="15" t="s">
        <v>22</v>
      </c>
      <c r="L36" s="15" t="s">
        <v>24</v>
      </c>
      <c r="M36" s="35" t="s">
        <v>42</v>
      </c>
      <c r="N36" s="32">
        <v>12000</v>
      </c>
      <c r="O36" s="33"/>
      <c r="P36" s="32">
        <f>SUM(N36:O36)</f>
        <v>12000</v>
      </c>
    </row>
    <row r="37" spans="1:16" ht="30" customHeight="1">
      <c r="A37" s="240"/>
      <c r="B37" s="197" t="s">
        <v>100</v>
      </c>
      <c r="C37" s="198"/>
      <c r="D37" s="9"/>
      <c r="E37" s="9"/>
      <c r="F37" s="9"/>
      <c r="G37" s="9"/>
      <c r="H37" s="10"/>
      <c r="I37" s="10"/>
      <c r="J37" s="15"/>
      <c r="K37" s="15"/>
      <c r="L37" s="15"/>
      <c r="M37" s="35"/>
      <c r="N37" s="32"/>
      <c r="O37" s="33"/>
      <c r="P37" s="32"/>
    </row>
    <row r="38" spans="1:16" ht="25.5">
      <c r="A38" s="240"/>
      <c r="B38" s="15">
        <v>5.1</v>
      </c>
      <c r="C38" s="35" t="s">
        <v>98</v>
      </c>
      <c r="D38" s="9"/>
      <c r="E38" s="9"/>
      <c r="F38" s="9"/>
      <c r="G38" s="9"/>
      <c r="H38" s="10"/>
      <c r="I38" s="10"/>
      <c r="J38" s="15"/>
      <c r="K38" s="15"/>
      <c r="L38" s="15"/>
      <c r="M38" s="35"/>
      <c r="N38" s="32"/>
      <c r="O38" s="33"/>
      <c r="P38" s="32"/>
    </row>
    <row r="39" spans="1:16" ht="38.25">
      <c r="A39" s="240"/>
      <c r="B39" s="15" t="s">
        <v>89</v>
      </c>
      <c r="C39" s="35" t="s">
        <v>101</v>
      </c>
      <c r="D39" s="9" t="s">
        <v>19</v>
      </c>
      <c r="E39" s="9" t="s">
        <v>19</v>
      </c>
      <c r="F39" s="9" t="s">
        <v>19</v>
      </c>
      <c r="G39" s="9" t="s">
        <v>19</v>
      </c>
      <c r="H39" s="10"/>
      <c r="I39" s="10"/>
      <c r="J39" s="15" t="s">
        <v>18</v>
      </c>
      <c r="K39" s="15" t="s">
        <v>23</v>
      </c>
      <c r="L39" s="15" t="s">
        <v>24</v>
      </c>
      <c r="M39" s="35" t="s">
        <v>34</v>
      </c>
      <c r="N39" s="32">
        <v>5000</v>
      </c>
      <c r="O39" s="33"/>
      <c r="P39" s="32">
        <f>SUM(N39:O39)</f>
        <v>5000</v>
      </c>
    </row>
    <row r="40" spans="1:16" ht="38.25">
      <c r="A40" s="240"/>
      <c r="B40" s="15" t="s">
        <v>90</v>
      </c>
      <c r="C40" s="35" t="s">
        <v>103</v>
      </c>
      <c r="D40" s="9" t="s">
        <v>19</v>
      </c>
      <c r="E40" s="9"/>
      <c r="F40" s="9" t="s">
        <v>19</v>
      </c>
      <c r="G40" s="9"/>
      <c r="H40" s="10"/>
      <c r="I40" s="10"/>
      <c r="J40" s="15" t="s">
        <v>18</v>
      </c>
      <c r="K40" s="15" t="s">
        <v>23</v>
      </c>
      <c r="L40" s="15" t="s">
        <v>24</v>
      </c>
      <c r="M40" s="35" t="s">
        <v>34</v>
      </c>
      <c r="N40" s="32">
        <v>5000</v>
      </c>
      <c r="O40" s="33"/>
      <c r="P40" s="32">
        <f>SUM(N40:O40)</f>
        <v>5000</v>
      </c>
    </row>
    <row r="41" spans="1:16" ht="25.5">
      <c r="A41" s="240"/>
      <c r="B41" s="15">
        <v>5.2</v>
      </c>
      <c r="C41" s="35" t="s">
        <v>99</v>
      </c>
      <c r="D41" s="9"/>
      <c r="E41" s="9"/>
      <c r="F41" s="9"/>
      <c r="G41" s="9"/>
      <c r="H41" s="10"/>
      <c r="I41" s="10"/>
      <c r="J41" s="15"/>
      <c r="K41" s="15"/>
      <c r="L41" s="15"/>
      <c r="M41" s="35"/>
      <c r="N41" s="32"/>
      <c r="O41" s="33"/>
      <c r="P41" s="32"/>
    </row>
    <row r="42" spans="1:16" ht="38.25">
      <c r="A42" s="240"/>
      <c r="B42" s="15" t="s">
        <v>91</v>
      </c>
      <c r="C42" s="35" t="s">
        <v>102</v>
      </c>
      <c r="D42" s="9"/>
      <c r="E42" s="9"/>
      <c r="F42" s="9"/>
      <c r="G42" s="9"/>
      <c r="H42" s="10"/>
      <c r="I42" s="10"/>
      <c r="J42" s="15" t="s">
        <v>20</v>
      </c>
      <c r="K42" s="15" t="s">
        <v>23</v>
      </c>
      <c r="L42" s="15" t="s">
        <v>24</v>
      </c>
      <c r="M42" s="35" t="s">
        <v>34</v>
      </c>
      <c r="N42" s="32">
        <v>5000</v>
      </c>
      <c r="O42" s="33"/>
      <c r="P42" s="32">
        <f>SUM(N42:O42)</f>
        <v>5000</v>
      </c>
    </row>
    <row r="43" spans="1:16" ht="38.25">
      <c r="A43" s="240"/>
      <c r="B43" s="15" t="s">
        <v>92</v>
      </c>
      <c r="C43" s="35" t="s">
        <v>104</v>
      </c>
      <c r="D43" s="9" t="s">
        <v>17</v>
      </c>
      <c r="E43" s="9" t="s">
        <v>17</v>
      </c>
      <c r="F43" s="9" t="s">
        <v>17</v>
      </c>
      <c r="G43" s="9" t="s">
        <v>17</v>
      </c>
      <c r="H43" s="10"/>
      <c r="I43" s="10"/>
      <c r="J43" s="15" t="s">
        <v>20</v>
      </c>
      <c r="K43" s="15" t="s">
        <v>23</v>
      </c>
      <c r="L43" s="15" t="s">
        <v>24</v>
      </c>
      <c r="M43" s="35" t="s">
        <v>34</v>
      </c>
      <c r="N43" s="32">
        <v>5000</v>
      </c>
      <c r="O43" s="33"/>
      <c r="P43" s="32">
        <f>SUM(N43:O43)</f>
        <v>5000</v>
      </c>
    </row>
    <row r="44" spans="1:16" s="93" customFormat="1" ht="12.75">
      <c r="A44" s="240"/>
      <c r="B44" s="12">
        <v>5.3</v>
      </c>
      <c r="C44" s="94" t="s">
        <v>105</v>
      </c>
      <c r="D44" s="95"/>
      <c r="E44" s="95"/>
      <c r="F44" s="95"/>
      <c r="G44" s="95"/>
      <c r="H44" s="95"/>
      <c r="I44" s="95"/>
      <c r="J44" s="12"/>
      <c r="K44" s="12"/>
      <c r="L44" s="12"/>
      <c r="M44" s="36"/>
      <c r="N44" s="96"/>
      <c r="O44" s="97"/>
      <c r="P44" s="96"/>
    </row>
    <row r="45" spans="1:16" s="93" customFormat="1" ht="38.25">
      <c r="A45" s="240"/>
      <c r="B45" s="12" t="s">
        <v>106</v>
      </c>
      <c r="C45" s="94" t="s">
        <v>109</v>
      </c>
      <c r="D45" s="95"/>
      <c r="E45" s="95"/>
      <c r="F45" s="95" t="s">
        <v>19</v>
      </c>
      <c r="G45" s="95"/>
      <c r="H45" s="95"/>
      <c r="I45" s="95"/>
      <c r="J45" s="12" t="s">
        <v>108</v>
      </c>
      <c r="K45" s="12" t="s">
        <v>22</v>
      </c>
      <c r="L45" s="12" t="s">
        <v>24</v>
      </c>
      <c r="M45" s="36" t="s">
        <v>34</v>
      </c>
      <c r="N45" s="96">
        <v>8000</v>
      </c>
      <c r="O45" s="97"/>
      <c r="P45" s="96">
        <f>SUM(N45:O45)</f>
        <v>8000</v>
      </c>
    </row>
    <row r="46" spans="1:16" s="93" customFormat="1" ht="25.5">
      <c r="A46" s="240"/>
      <c r="B46" s="12" t="s">
        <v>107</v>
      </c>
      <c r="C46" s="94" t="s">
        <v>110</v>
      </c>
      <c r="D46" s="95" t="s">
        <v>19</v>
      </c>
      <c r="E46" s="95"/>
      <c r="F46" s="95" t="s">
        <v>19</v>
      </c>
      <c r="G46" s="95"/>
      <c r="H46" s="95"/>
      <c r="I46" s="95"/>
      <c r="J46" s="12" t="s">
        <v>108</v>
      </c>
      <c r="K46" s="12" t="s">
        <v>22</v>
      </c>
      <c r="L46" s="12" t="s">
        <v>24</v>
      </c>
      <c r="M46" s="36" t="s">
        <v>34</v>
      </c>
      <c r="N46" s="96">
        <v>7000</v>
      </c>
      <c r="O46" s="97"/>
      <c r="P46" s="96">
        <f>SUM(N46:O46)</f>
        <v>7000</v>
      </c>
    </row>
    <row r="47" spans="1:16" ht="28.5" customHeight="1">
      <c r="A47" s="240"/>
      <c r="B47" s="197" t="s">
        <v>93</v>
      </c>
      <c r="C47" s="198"/>
      <c r="D47" s="9"/>
      <c r="E47" s="9"/>
      <c r="F47" s="9"/>
      <c r="G47" s="9"/>
      <c r="H47" s="10"/>
      <c r="I47" s="10"/>
      <c r="J47" s="15"/>
      <c r="K47" s="15"/>
      <c r="L47" s="15"/>
      <c r="M47" s="35"/>
      <c r="N47" s="32"/>
      <c r="O47" s="33"/>
      <c r="P47" s="32"/>
    </row>
    <row r="48" spans="1:16" ht="25.5">
      <c r="A48" s="240"/>
      <c r="B48" s="15">
        <v>6.1</v>
      </c>
      <c r="C48" s="35" t="s">
        <v>21</v>
      </c>
      <c r="D48" s="9" t="s">
        <v>19</v>
      </c>
      <c r="E48" s="9"/>
      <c r="F48" s="9" t="s">
        <v>19</v>
      </c>
      <c r="G48" s="9"/>
      <c r="H48" s="10"/>
      <c r="I48" s="10"/>
      <c r="J48" s="15" t="s">
        <v>20</v>
      </c>
      <c r="K48" s="15" t="s">
        <v>23</v>
      </c>
      <c r="L48" s="15" t="s">
        <v>24</v>
      </c>
      <c r="M48" s="35" t="s">
        <v>32</v>
      </c>
      <c r="N48" s="32">
        <v>5000</v>
      </c>
      <c r="O48" s="33"/>
      <c r="P48" s="32">
        <f>SUM(N48:O48)</f>
        <v>5000</v>
      </c>
    </row>
    <row r="49" spans="1:16" s="40" customFormat="1" ht="12.75">
      <c r="A49" s="10" t="s">
        <v>36</v>
      </c>
      <c r="B49" s="37"/>
      <c r="C49" s="16"/>
      <c r="D49" s="16"/>
      <c r="E49" s="16"/>
      <c r="F49" s="16"/>
      <c r="G49" s="16"/>
      <c r="H49" s="16"/>
      <c r="I49" s="16"/>
      <c r="J49" s="16"/>
      <c r="K49" s="16"/>
      <c r="L49" s="16"/>
      <c r="M49" s="16"/>
      <c r="N49" s="38">
        <f>SUM(N21:N48)-25000</f>
        <v>74600</v>
      </c>
      <c r="O49" s="39">
        <f>(O21+O22+O23+O25+O27+O28+O30+O31+O33+O34+O36)</f>
        <v>0</v>
      </c>
      <c r="P49" s="38">
        <f>SUM(P21:P48)-25000</f>
        <v>74600</v>
      </c>
    </row>
    <row r="50" spans="1:16" s="40" customFormat="1" ht="12.75">
      <c r="A50" s="10" t="s">
        <v>78</v>
      </c>
      <c r="B50" s="37"/>
      <c r="C50" s="16"/>
      <c r="D50" s="16"/>
      <c r="E50" s="16"/>
      <c r="F50" s="16"/>
      <c r="G50" s="16"/>
      <c r="H50" s="16"/>
      <c r="I50" s="16"/>
      <c r="J50" s="16"/>
      <c r="K50" s="16"/>
      <c r="L50" s="16"/>
      <c r="M50" s="16"/>
      <c r="N50" s="38">
        <f>(N39+N40+N42+N43+N48)</f>
        <v>25000</v>
      </c>
      <c r="O50" s="39">
        <f>(O39+O40+O42+O43+O48)</f>
        <v>0</v>
      </c>
      <c r="P50" s="38">
        <f>(P39+P40+P42+P43+P48)</f>
        <v>25000</v>
      </c>
    </row>
    <row r="51" spans="1:16" s="40" customFormat="1" ht="12.75">
      <c r="A51" s="10"/>
      <c r="B51" s="201" t="s">
        <v>16</v>
      </c>
      <c r="C51" s="201"/>
      <c r="D51" s="19"/>
      <c r="E51" s="19"/>
      <c r="F51" s="19"/>
      <c r="G51" s="19"/>
      <c r="H51" s="19"/>
      <c r="I51" s="19"/>
      <c r="J51" s="20"/>
      <c r="K51" s="20"/>
      <c r="L51" s="20"/>
      <c r="M51" s="20"/>
      <c r="N51" s="41"/>
      <c r="O51" s="21"/>
      <c r="P51" s="41"/>
    </row>
    <row r="52" spans="1:16" s="40" customFormat="1" ht="12.75">
      <c r="A52" s="10"/>
      <c r="B52" s="22">
        <v>1</v>
      </c>
      <c r="C52" s="11" t="s">
        <v>147</v>
      </c>
      <c r="D52" s="19" t="s">
        <v>17</v>
      </c>
      <c r="E52" s="19" t="s">
        <v>17</v>
      </c>
      <c r="F52" s="19" t="s">
        <v>17</v>
      </c>
      <c r="G52" s="19" t="s">
        <v>17</v>
      </c>
      <c r="H52" s="19" t="s">
        <v>17</v>
      </c>
      <c r="I52" s="19" t="s">
        <v>17</v>
      </c>
      <c r="J52" s="20" t="s">
        <v>160</v>
      </c>
      <c r="K52" s="20" t="s">
        <v>22</v>
      </c>
      <c r="L52" s="20" t="s">
        <v>24</v>
      </c>
      <c r="M52" s="20" t="s">
        <v>31</v>
      </c>
      <c r="N52" s="42">
        <v>1000</v>
      </c>
      <c r="O52" s="23"/>
      <c r="P52" s="42">
        <f>O52+N52</f>
        <v>1000</v>
      </c>
    </row>
    <row r="53" spans="1:16" s="40" customFormat="1" ht="12.75">
      <c r="A53" s="10"/>
      <c r="B53" s="22">
        <v>2</v>
      </c>
      <c r="C53" s="11" t="s">
        <v>170</v>
      </c>
      <c r="D53" s="19"/>
      <c r="E53" s="19"/>
      <c r="F53" s="19"/>
      <c r="G53" s="19" t="s">
        <v>17</v>
      </c>
      <c r="H53" s="19"/>
      <c r="I53" s="19"/>
      <c r="J53" s="20" t="s">
        <v>160</v>
      </c>
      <c r="K53" s="20" t="s">
        <v>22</v>
      </c>
      <c r="L53" s="20" t="s">
        <v>24</v>
      </c>
      <c r="M53" s="20" t="s">
        <v>31</v>
      </c>
      <c r="N53" s="42">
        <v>12500</v>
      </c>
      <c r="O53" s="23"/>
      <c r="P53" s="42">
        <f>N53</f>
        <v>12500</v>
      </c>
    </row>
    <row r="54" spans="1:16" s="40" customFormat="1" ht="12.75">
      <c r="A54" s="10"/>
      <c r="B54" s="20">
        <v>2</v>
      </c>
      <c r="C54" s="25" t="s">
        <v>148</v>
      </c>
      <c r="D54" s="26" t="s">
        <v>17</v>
      </c>
      <c r="E54" s="26" t="s">
        <v>17</v>
      </c>
      <c r="F54" s="26" t="s">
        <v>17</v>
      </c>
      <c r="G54" s="26" t="s">
        <v>17</v>
      </c>
      <c r="H54" s="26" t="s">
        <v>17</v>
      </c>
      <c r="I54" s="26" t="s">
        <v>17</v>
      </c>
      <c r="J54" s="20" t="s">
        <v>160</v>
      </c>
      <c r="K54" s="20" t="s">
        <v>22</v>
      </c>
      <c r="L54" s="20" t="s">
        <v>24</v>
      </c>
      <c r="M54" s="20" t="s">
        <v>31</v>
      </c>
      <c r="N54" s="42"/>
      <c r="O54" s="23"/>
      <c r="P54" s="42"/>
    </row>
    <row r="55" spans="1:16" s="40" customFormat="1" ht="12.75">
      <c r="A55" s="10" t="s">
        <v>35</v>
      </c>
      <c r="B55" s="37"/>
      <c r="C55" s="16"/>
      <c r="D55" s="16"/>
      <c r="E55" s="16"/>
      <c r="F55" s="16"/>
      <c r="G55" s="16"/>
      <c r="H55" s="16"/>
      <c r="I55" s="16"/>
      <c r="J55" s="16"/>
      <c r="K55" s="16"/>
      <c r="L55" s="16"/>
      <c r="M55" s="16"/>
      <c r="N55" s="43">
        <f>SUM(N52:N54)</f>
        <v>13500</v>
      </c>
      <c r="O55" s="39">
        <f>SUM(O52:O54)</f>
        <v>0</v>
      </c>
      <c r="P55" s="38">
        <f>SUM(N52:N54)</f>
        <v>13500</v>
      </c>
    </row>
    <row r="56" spans="1:16" s="40" customFormat="1" ht="12.75">
      <c r="A56" s="10" t="s">
        <v>50</v>
      </c>
      <c r="B56" s="37"/>
      <c r="C56" s="16"/>
      <c r="D56" s="16"/>
      <c r="E56" s="16"/>
      <c r="F56" s="16"/>
      <c r="G56" s="16"/>
      <c r="H56" s="16"/>
      <c r="I56" s="16"/>
      <c r="J56" s="16"/>
      <c r="K56" s="16"/>
      <c r="L56" s="16"/>
      <c r="M56" s="16"/>
      <c r="N56" s="38">
        <f>SUM(N49+N50+N55)</f>
        <v>113100</v>
      </c>
      <c r="O56" s="39">
        <f>SUM(O49+O50+O55)</f>
        <v>0</v>
      </c>
      <c r="P56" s="38">
        <f>SUM(P49+P50+P55)</f>
        <v>113100</v>
      </c>
    </row>
    <row r="57" spans="1:16" s="40" customFormat="1" ht="23.25" customHeight="1">
      <c r="A57" s="227" t="s">
        <v>166</v>
      </c>
      <c r="B57" s="228"/>
      <c r="C57" s="228"/>
      <c r="D57" s="228"/>
      <c r="E57" s="228"/>
      <c r="F57" s="228"/>
      <c r="G57" s="228"/>
      <c r="H57" s="228"/>
      <c r="I57" s="228"/>
      <c r="J57" s="228"/>
      <c r="K57" s="228"/>
      <c r="L57" s="228"/>
      <c r="M57" s="228"/>
      <c r="N57" s="228"/>
      <c r="O57" s="228"/>
      <c r="P57" s="229"/>
    </row>
    <row r="58" spans="1:16" s="93" customFormat="1" ht="41.25" customHeight="1">
      <c r="A58" s="211" t="s">
        <v>167</v>
      </c>
      <c r="B58" s="202" t="s">
        <v>165</v>
      </c>
      <c r="C58" s="203"/>
      <c r="D58" s="130"/>
      <c r="E58" s="131"/>
      <c r="F58" s="131"/>
      <c r="G58" s="131"/>
      <c r="H58" s="131"/>
      <c r="I58" s="131"/>
      <c r="J58" s="131"/>
      <c r="K58" s="132"/>
      <c r="L58" s="132"/>
      <c r="M58" s="132"/>
      <c r="N58" s="103"/>
      <c r="O58" s="103"/>
      <c r="P58" s="103"/>
    </row>
    <row r="59" spans="1:16" s="93" customFormat="1" ht="48" customHeight="1">
      <c r="A59" s="211"/>
      <c r="B59" s="133">
        <v>1.1</v>
      </c>
      <c r="C59" s="134" t="s">
        <v>164</v>
      </c>
      <c r="D59" s="130"/>
      <c r="E59" s="131"/>
      <c r="F59" s="132" t="s">
        <v>17</v>
      </c>
      <c r="G59" s="132" t="s">
        <v>17</v>
      </c>
      <c r="H59" s="132"/>
      <c r="I59" s="132"/>
      <c r="J59" s="132" t="s">
        <v>46</v>
      </c>
      <c r="K59" s="132" t="s">
        <v>22</v>
      </c>
      <c r="L59" s="132" t="s">
        <v>24</v>
      </c>
      <c r="M59" s="132" t="s">
        <v>149</v>
      </c>
      <c r="N59" s="145">
        <v>20000</v>
      </c>
      <c r="O59" s="145">
        <v>5000</v>
      </c>
      <c r="P59" s="145">
        <f>N59+O59</f>
        <v>25000</v>
      </c>
    </row>
    <row r="60" spans="1:16" s="93" customFormat="1" ht="26.25" customHeight="1">
      <c r="A60" s="211"/>
      <c r="B60" s="202" t="s">
        <v>161</v>
      </c>
      <c r="C60" s="203"/>
      <c r="D60" s="130"/>
      <c r="E60" s="131"/>
      <c r="F60" s="135"/>
      <c r="G60" s="131"/>
      <c r="H60" s="131"/>
      <c r="I60" s="131"/>
      <c r="J60" s="131"/>
      <c r="K60" s="132"/>
      <c r="L60" s="132"/>
      <c r="M60" s="132"/>
      <c r="N60" s="145"/>
      <c r="O60" s="145"/>
      <c r="P60" s="145"/>
    </row>
    <row r="61" spans="1:16" s="93" customFormat="1" ht="75.75" customHeight="1">
      <c r="A61" s="211"/>
      <c r="B61" s="132">
        <v>2.1</v>
      </c>
      <c r="C61" s="136" t="s">
        <v>47</v>
      </c>
      <c r="D61" s="137"/>
      <c r="E61" s="131"/>
      <c r="F61" s="138" t="s">
        <v>17</v>
      </c>
      <c r="G61" s="132" t="s">
        <v>17</v>
      </c>
      <c r="H61" s="131"/>
      <c r="I61" s="131"/>
      <c r="J61" s="132" t="s">
        <v>46</v>
      </c>
      <c r="K61" s="132" t="s">
        <v>22</v>
      </c>
      <c r="L61" s="132" t="s">
        <v>24</v>
      </c>
      <c r="M61" s="132" t="s">
        <v>149</v>
      </c>
      <c r="N61" s="145">
        <v>15000</v>
      </c>
      <c r="O61" s="145"/>
      <c r="P61" s="145">
        <f>N61+O61</f>
        <v>15000</v>
      </c>
    </row>
    <row r="62" spans="1:16" s="93" customFormat="1" ht="33.75" customHeight="1">
      <c r="A62" s="211"/>
      <c r="B62" s="202" t="s">
        <v>162</v>
      </c>
      <c r="C62" s="203"/>
      <c r="D62" s="139"/>
      <c r="E62" s="131"/>
      <c r="F62" s="138"/>
      <c r="G62" s="131"/>
      <c r="H62" s="131"/>
      <c r="I62" s="131"/>
      <c r="J62" s="131"/>
      <c r="K62" s="132"/>
      <c r="L62" s="132"/>
      <c r="M62" s="132"/>
      <c r="N62" s="145"/>
      <c r="O62" s="145"/>
      <c r="P62" s="145"/>
    </row>
    <row r="63" spans="1:16" s="93" customFormat="1" ht="126.75" customHeight="1">
      <c r="A63" s="211"/>
      <c r="B63" s="132">
        <v>3.1</v>
      </c>
      <c r="C63" s="136" t="s">
        <v>163</v>
      </c>
      <c r="D63" s="137" t="s">
        <v>17</v>
      </c>
      <c r="E63" s="132" t="s">
        <v>17</v>
      </c>
      <c r="F63" s="131"/>
      <c r="G63" s="131"/>
      <c r="H63" s="131"/>
      <c r="I63" s="131"/>
      <c r="J63" s="132" t="s">
        <v>46</v>
      </c>
      <c r="K63" s="132" t="s">
        <v>22</v>
      </c>
      <c r="L63" s="132" t="s">
        <v>24</v>
      </c>
      <c r="M63" s="132" t="s">
        <v>150</v>
      </c>
      <c r="N63" s="145">
        <v>10000</v>
      </c>
      <c r="O63" s="145"/>
      <c r="P63" s="145">
        <f>N63+O63</f>
        <v>10000</v>
      </c>
    </row>
    <row r="64" spans="1:16" s="93" customFormat="1" ht="12.75">
      <c r="A64" s="131" t="s">
        <v>48</v>
      </c>
      <c r="B64" s="140"/>
      <c r="C64" s="237"/>
      <c r="D64" s="237"/>
      <c r="E64" s="141"/>
      <c r="F64" s="141"/>
      <c r="G64" s="141"/>
      <c r="H64" s="141"/>
      <c r="I64" s="141"/>
      <c r="J64" s="141"/>
      <c r="K64" s="141"/>
      <c r="L64" s="141"/>
      <c r="M64" s="141"/>
      <c r="N64" s="146">
        <f>SUM(N58:N63)</f>
        <v>45000</v>
      </c>
      <c r="O64" s="146">
        <f>SUM(O58:O63)</f>
        <v>5000</v>
      </c>
      <c r="P64" s="146">
        <f>SUM(N64:O64)</f>
        <v>50000</v>
      </c>
    </row>
    <row r="65" spans="1:16" ht="12.75">
      <c r="A65" s="162"/>
      <c r="B65" s="210" t="s">
        <v>16</v>
      </c>
      <c r="C65" s="210"/>
      <c r="D65" s="210"/>
      <c r="E65" s="19"/>
      <c r="F65" s="19"/>
      <c r="G65" s="19"/>
      <c r="H65" s="19"/>
      <c r="I65" s="19"/>
      <c r="J65" s="19"/>
      <c r="K65" s="20"/>
      <c r="L65" s="20"/>
      <c r="M65" s="20"/>
      <c r="N65" s="53"/>
      <c r="O65" s="41"/>
      <c r="P65" s="41"/>
    </row>
    <row r="66" spans="1:16" ht="12.75">
      <c r="A66" s="163"/>
      <c r="B66" s="22">
        <v>1</v>
      </c>
      <c r="C66" s="122" t="s">
        <v>147</v>
      </c>
      <c r="D66" s="11"/>
      <c r="E66" s="19" t="s">
        <v>17</v>
      </c>
      <c r="F66" s="19" t="s">
        <v>17</v>
      </c>
      <c r="G66" s="19" t="s">
        <v>17</v>
      </c>
      <c r="H66" s="19" t="s">
        <v>17</v>
      </c>
      <c r="I66" s="19" t="s">
        <v>17</v>
      </c>
      <c r="J66" s="20" t="s">
        <v>160</v>
      </c>
      <c r="K66" s="20" t="s">
        <v>22</v>
      </c>
      <c r="L66" s="20" t="s">
        <v>24</v>
      </c>
      <c r="M66" s="20" t="s">
        <v>31</v>
      </c>
      <c r="N66" s="147">
        <v>700</v>
      </c>
      <c r="O66" s="148"/>
      <c r="P66" s="148">
        <f>N66</f>
        <v>700</v>
      </c>
    </row>
    <row r="67" spans="1:16" ht="12.75">
      <c r="A67" s="163"/>
      <c r="B67" s="20">
        <v>2</v>
      </c>
      <c r="C67" s="123" t="s">
        <v>49</v>
      </c>
      <c r="D67" s="24"/>
      <c r="E67" s="26" t="s">
        <v>17</v>
      </c>
      <c r="F67" s="26" t="s">
        <v>17</v>
      </c>
      <c r="G67" s="26" t="s">
        <v>17</v>
      </c>
      <c r="H67" s="26" t="s">
        <v>17</v>
      </c>
      <c r="I67" s="26" t="s">
        <v>17</v>
      </c>
      <c r="J67" s="20" t="s">
        <v>160</v>
      </c>
      <c r="K67" s="20" t="s">
        <v>22</v>
      </c>
      <c r="L67" s="20" t="s">
        <v>24</v>
      </c>
      <c r="M67" s="20" t="s">
        <v>31</v>
      </c>
      <c r="N67" s="148">
        <v>5000</v>
      </c>
      <c r="O67" s="148"/>
      <c r="P67" s="148">
        <f>N67</f>
        <v>5000</v>
      </c>
    </row>
    <row r="68" spans="1:16" ht="12.75">
      <c r="A68" s="163"/>
      <c r="B68" s="20">
        <v>3</v>
      </c>
      <c r="C68" s="126" t="s">
        <v>151</v>
      </c>
      <c r="D68" s="106"/>
      <c r="E68" s="26"/>
      <c r="F68" s="26" t="s">
        <v>17</v>
      </c>
      <c r="G68" s="26"/>
      <c r="H68" s="26"/>
      <c r="I68" s="26"/>
      <c r="J68" s="20" t="s">
        <v>160</v>
      </c>
      <c r="K68" s="20" t="s">
        <v>22</v>
      </c>
      <c r="L68" s="20" t="s">
        <v>24</v>
      </c>
      <c r="M68" s="20" t="s">
        <v>31</v>
      </c>
      <c r="N68" s="148">
        <v>500</v>
      </c>
      <c r="O68" s="148"/>
      <c r="P68" s="148">
        <f>N68</f>
        <v>500</v>
      </c>
    </row>
    <row r="69" spans="1:16" ht="12.75">
      <c r="A69" s="235"/>
      <c r="B69" s="20">
        <v>4</v>
      </c>
      <c r="C69" s="123" t="s">
        <v>148</v>
      </c>
      <c r="D69" s="24"/>
      <c r="E69" s="19" t="s">
        <v>17</v>
      </c>
      <c r="F69" s="19"/>
      <c r="G69" s="19" t="s">
        <v>17</v>
      </c>
      <c r="H69" s="19"/>
      <c r="I69" s="19" t="s">
        <v>17</v>
      </c>
      <c r="J69" s="20" t="s">
        <v>160</v>
      </c>
      <c r="K69" s="20" t="s">
        <v>22</v>
      </c>
      <c r="L69" s="20" t="s">
        <v>24</v>
      </c>
      <c r="M69" s="20" t="s">
        <v>31</v>
      </c>
      <c r="N69" s="148"/>
      <c r="O69" s="148"/>
      <c r="P69" s="148"/>
    </row>
    <row r="70" spans="1:16" ht="12.75">
      <c r="A70" s="46" t="s">
        <v>48</v>
      </c>
      <c r="B70" s="50"/>
      <c r="C70" s="236"/>
      <c r="D70" s="236"/>
      <c r="E70" s="51"/>
      <c r="F70" s="51"/>
      <c r="G70" s="51"/>
      <c r="H70" s="51"/>
      <c r="I70" s="51"/>
      <c r="J70" s="51"/>
      <c r="K70" s="51"/>
      <c r="L70" s="51"/>
      <c r="M70" s="51"/>
      <c r="N70" s="149">
        <f>SUM(N66:N69)</f>
        <v>6200</v>
      </c>
      <c r="O70" s="149"/>
      <c r="P70" s="149">
        <f>SUM(P66:P69)</f>
        <v>6200</v>
      </c>
    </row>
    <row r="71" spans="1:16" ht="12.75">
      <c r="A71" s="46" t="s">
        <v>50</v>
      </c>
      <c r="B71" s="50"/>
      <c r="C71" s="212"/>
      <c r="D71" s="212"/>
      <c r="E71" s="54"/>
      <c r="F71" s="51"/>
      <c r="G71" s="51"/>
      <c r="H71" s="51"/>
      <c r="I71" s="51"/>
      <c r="J71" s="51"/>
      <c r="K71" s="51"/>
      <c r="L71" s="51"/>
      <c r="M71" s="51"/>
      <c r="N71" s="149">
        <f>N70+N64</f>
        <v>51200</v>
      </c>
      <c r="O71" s="149">
        <v>5000</v>
      </c>
      <c r="P71" s="150">
        <f>SUM(N71:O71)</f>
        <v>56200</v>
      </c>
    </row>
    <row r="72" spans="1:16" ht="12.75" customHeight="1">
      <c r="A72" s="227" t="s">
        <v>130</v>
      </c>
      <c r="B72" s="228"/>
      <c r="C72" s="228"/>
      <c r="D72" s="228"/>
      <c r="E72" s="228"/>
      <c r="F72" s="228"/>
      <c r="G72" s="228"/>
      <c r="H72" s="228"/>
      <c r="I72" s="228"/>
      <c r="J72" s="228"/>
      <c r="K72" s="228"/>
      <c r="L72" s="228"/>
      <c r="M72" s="228"/>
      <c r="N72" s="228"/>
      <c r="O72" s="228"/>
      <c r="P72" s="229"/>
    </row>
    <row r="73" spans="1:16" ht="27.75" customHeight="1">
      <c r="A73" s="223" t="s">
        <v>136</v>
      </c>
      <c r="B73" s="233" t="s">
        <v>134</v>
      </c>
      <c r="C73" s="234"/>
      <c r="D73" s="44"/>
      <c r="H73" s="45"/>
      <c r="J73" s="46"/>
      <c r="K73" s="30"/>
      <c r="L73" s="30"/>
      <c r="M73" s="30"/>
      <c r="O73" s="47"/>
      <c r="P73" s="47"/>
    </row>
    <row r="74" spans="1:16" ht="62.25" customHeight="1">
      <c r="A74" s="224"/>
      <c r="B74" s="30">
        <v>1.1</v>
      </c>
      <c r="C74" s="115" t="s">
        <v>131</v>
      </c>
      <c r="D74" s="45" t="s">
        <v>17</v>
      </c>
      <c r="E74" s="45" t="s">
        <v>17</v>
      </c>
      <c r="F74" s="45" t="s">
        <v>17</v>
      </c>
      <c r="H74" s="45"/>
      <c r="J74" s="30" t="s">
        <v>143</v>
      </c>
      <c r="K74" s="30" t="s">
        <v>22</v>
      </c>
      <c r="L74" s="30" t="s">
        <v>156</v>
      </c>
      <c r="M74" s="30" t="s">
        <v>152</v>
      </c>
      <c r="N74" s="151">
        <v>20000</v>
      </c>
      <c r="O74" s="151"/>
      <c r="P74" s="151">
        <f>N74+O74</f>
        <v>20000</v>
      </c>
    </row>
    <row r="75" spans="1:16" ht="62.25" customHeight="1">
      <c r="A75" s="224"/>
      <c r="B75" s="30">
        <v>1.2</v>
      </c>
      <c r="C75" s="48" t="s">
        <v>135</v>
      </c>
      <c r="D75" s="49"/>
      <c r="E75" s="45" t="s">
        <v>17</v>
      </c>
      <c r="F75" s="129" t="s">
        <v>17</v>
      </c>
      <c r="G75" s="45" t="s">
        <v>17</v>
      </c>
      <c r="H75" s="45" t="s">
        <v>17</v>
      </c>
      <c r="J75" s="30" t="s">
        <v>132</v>
      </c>
      <c r="K75" s="30" t="s">
        <v>22</v>
      </c>
      <c r="L75" s="30" t="s">
        <v>156</v>
      </c>
      <c r="M75" s="30" t="s">
        <v>152</v>
      </c>
      <c r="N75" s="151">
        <v>30000</v>
      </c>
      <c r="O75" s="151">
        <f>15000-1230</f>
        <v>13770</v>
      </c>
      <c r="P75" s="151">
        <f>N75+O75</f>
        <v>43770</v>
      </c>
    </row>
    <row r="76" spans="1:16" ht="59.25" customHeight="1">
      <c r="A76" s="224"/>
      <c r="B76" s="30">
        <v>1.3</v>
      </c>
      <c r="C76" s="48" t="s">
        <v>155</v>
      </c>
      <c r="D76" s="49"/>
      <c r="E76" s="45" t="s">
        <v>17</v>
      </c>
      <c r="F76" s="129" t="s">
        <v>17</v>
      </c>
      <c r="G76" s="45" t="s">
        <v>17</v>
      </c>
      <c r="H76" s="45"/>
      <c r="J76" s="30" t="s">
        <v>160</v>
      </c>
      <c r="K76" s="30" t="s">
        <v>22</v>
      </c>
      <c r="L76" s="30" t="s">
        <v>156</v>
      </c>
      <c r="M76" s="30" t="s">
        <v>152</v>
      </c>
      <c r="N76" s="151">
        <v>25000</v>
      </c>
      <c r="O76" s="151"/>
      <c r="P76" s="151">
        <f>N76+O76</f>
        <v>25000</v>
      </c>
    </row>
    <row r="77" spans="1:256" ht="39" customHeight="1">
      <c r="A77" s="204" t="s">
        <v>168</v>
      </c>
      <c r="B77" s="233" t="s">
        <v>139</v>
      </c>
      <c r="C77" s="234"/>
      <c r="D77" s="55"/>
      <c r="E77" s="55"/>
      <c r="F77" s="55"/>
      <c r="G77" s="55"/>
      <c r="H77" s="55"/>
      <c r="I77" s="55"/>
      <c r="J77" s="55"/>
      <c r="K77" s="55"/>
      <c r="L77" s="55"/>
      <c r="M77" s="55"/>
      <c r="N77" s="152"/>
      <c r="O77" s="152"/>
      <c r="P77" s="153"/>
      <c r="Q77" s="204"/>
      <c r="R77" s="169"/>
      <c r="S77" s="188"/>
      <c r="T77" s="55"/>
      <c r="U77" s="55"/>
      <c r="V77" s="55"/>
      <c r="W77" s="55"/>
      <c r="X77" s="55"/>
      <c r="Y77" s="55"/>
      <c r="Z77" s="55"/>
      <c r="AA77" s="55"/>
      <c r="AB77" s="55"/>
      <c r="AC77" s="55"/>
      <c r="AD77" s="55"/>
      <c r="AE77" s="55"/>
      <c r="AF77" s="56"/>
      <c r="AG77" s="204"/>
      <c r="AH77" s="169"/>
      <c r="AI77" s="188"/>
      <c r="AJ77" s="55"/>
      <c r="AK77" s="55"/>
      <c r="AL77" s="55"/>
      <c r="AM77" s="55"/>
      <c r="AN77" s="55"/>
      <c r="AO77" s="55"/>
      <c r="AP77" s="55"/>
      <c r="AQ77" s="55"/>
      <c r="AR77" s="55"/>
      <c r="AS77" s="55"/>
      <c r="AT77" s="55"/>
      <c r="AU77" s="55"/>
      <c r="AV77" s="56"/>
      <c r="AW77" s="204" t="s">
        <v>129</v>
      </c>
      <c r="AX77" s="169" t="s">
        <v>119</v>
      </c>
      <c r="AY77" s="188"/>
      <c r="AZ77" s="55"/>
      <c r="BA77" s="55"/>
      <c r="BB77" s="55"/>
      <c r="BC77" s="55"/>
      <c r="BD77" s="55"/>
      <c r="BE77" s="55"/>
      <c r="BF77" s="55"/>
      <c r="BG77" s="55"/>
      <c r="BH77" s="55"/>
      <c r="BI77" s="55"/>
      <c r="BJ77" s="55"/>
      <c r="BK77" s="55"/>
      <c r="BL77" s="56"/>
      <c r="BM77" s="204" t="s">
        <v>129</v>
      </c>
      <c r="BN77" s="169" t="s">
        <v>119</v>
      </c>
      <c r="BO77" s="188"/>
      <c r="BP77" s="55"/>
      <c r="BQ77" s="55"/>
      <c r="BR77" s="55"/>
      <c r="BS77" s="55"/>
      <c r="BT77" s="55"/>
      <c r="BU77" s="55"/>
      <c r="BV77" s="55"/>
      <c r="BW77" s="55"/>
      <c r="BX77" s="55"/>
      <c r="BY77" s="55"/>
      <c r="BZ77" s="55"/>
      <c r="CA77" s="55"/>
      <c r="CB77" s="56"/>
      <c r="CC77" s="204" t="s">
        <v>129</v>
      </c>
      <c r="CD77" s="169" t="s">
        <v>119</v>
      </c>
      <c r="CE77" s="188"/>
      <c r="CF77" s="55"/>
      <c r="CG77" s="55"/>
      <c r="CH77" s="55"/>
      <c r="CI77" s="55"/>
      <c r="CJ77" s="55"/>
      <c r="CK77" s="55"/>
      <c r="CL77" s="55"/>
      <c r="CM77" s="55"/>
      <c r="CN77" s="55"/>
      <c r="CO77" s="55"/>
      <c r="CP77" s="55"/>
      <c r="CQ77" s="55"/>
      <c r="CR77" s="56"/>
      <c r="CS77" s="204" t="s">
        <v>129</v>
      </c>
      <c r="CT77" s="169" t="s">
        <v>119</v>
      </c>
      <c r="CU77" s="188"/>
      <c r="CV77" s="55"/>
      <c r="CW77" s="55"/>
      <c r="CX77" s="55"/>
      <c r="CY77" s="55"/>
      <c r="CZ77" s="55"/>
      <c r="DA77" s="55"/>
      <c r="DB77" s="55"/>
      <c r="DC77" s="55"/>
      <c r="DD77" s="55"/>
      <c r="DE77" s="55"/>
      <c r="DF77" s="55"/>
      <c r="DG77" s="55"/>
      <c r="DH77" s="56"/>
      <c r="DI77" s="204" t="s">
        <v>129</v>
      </c>
      <c r="DJ77" s="169" t="s">
        <v>119</v>
      </c>
      <c r="DK77" s="188"/>
      <c r="DL77" s="55"/>
      <c r="DM77" s="55"/>
      <c r="DN77" s="55"/>
      <c r="DO77" s="55"/>
      <c r="DP77" s="55"/>
      <c r="DQ77" s="55"/>
      <c r="DR77" s="55"/>
      <c r="DS77" s="55"/>
      <c r="DT77" s="55"/>
      <c r="DU77" s="55"/>
      <c r="DV77" s="55"/>
      <c r="DW77" s="55"/>
      <c r="DX77" s="56"/>
      <c r="DY77" s="204" t="s">
        <v>129</v>
      </c>
      <c r="DZ77" s="169" t="s">
        <v>119</v>
      </c>
      <c r="EA77" s="188"/>
      <c r="EB77" s="55"/>
      <c r="EC77" s="55"/>
      <c r="ED77" s="55"/>
      <c r="EE77" s="55"/>
      <c r="EF77" s="55"/>
      <c r="EG77" s="55"/>
      <c r="EH77" s="55"/>
      <c r="EI77" s="55"/>
      <c r="EJ77" s="55"/>
      <c r="EK77" s="55"/>
      <c r="EL77" s="55"/>
      <c r="EM77" s="55"/>
      <c r="EN77" s="56"/>
      <c r="EO77" s="204" t="s">
        <v>129</v>
      </c>
      <c r="EP77" s="169" t="s">
        <v>119</v>
      </c>
      <c r="EQ77" s="188"/>
      <c r="ER77" s="55"/>
      <c r="ES77" s="55"/>
      <c r="ET77" s="55"/>
      <c r="EU77" s="55"/>
      <c r="EV77" s="55"/>
      <c r="EW77" s="55"/>
      <c r="EX77" s="55"/>
      <c r="EY77" s="55"/>
      <c r="EZ77" s="55"/>
      <c r="FA77" s="55"/>
      <c r="FB77" s="55"/>
      <c r="FC77" s="55"/>
      <c r="FD77" s="56"/>
      <c r="FE77" s="204" t="s">
        <v>129</v>
      </c>
      <c r="FF77" s="169" t="s">
        <v>119</v>
      </c>
      <c r="FG77" s="188"/>
      <c r="FH77" s="55"/>
      <c r="FI77" s="55"/>
      <c r="FJ77" s="55"/>
      <c r="FK77" s="55"/>
      <c r="FL77" s="55"/>
      <c r="FM77" s="55"/>
      <c r="FN77" s="55"/>
      <c r="FO77" s="55"/>
      <c r="FP77" s="55"/>
      <c r="FQ77" s="55"/>
      <c r="FR77" s="55"/>
      <c r="FS77" s="55"/>
      <c r="FT77" s="56"/>
      <c r="FU77" s="204" t="s">
        <v>129</v>
      </c>
      <c r="FV77" s="169" t="s">
        <v>119</v>
      </c>
      <c r="FW77" s="188"/>
      <c r="FX77" s="55"/>
      <c r="FY77" s="55"/>
      <c r="FZ77" s="55"/>
      <c r="GA77" s="55"/>
      <c r="GB77" s="55"/>
      <c r="GC77" s="55"/>
      <c r="GD77" s="55"/>
      <c r="GE77" s="55"/>
      <c r="GF77" s="55"/>
      <c r="GG77" s="55"/>
      <c r="GH77" s="55"/>
      <c r="GI77" s="55"/>
      <c r="GJ77" s="56"/>
      <c r="GK77" s="204" t="s">
        <v>129</v>
      </c>
      <c r="GL77" s="169" t="s">
        <v>119</v>
      </c>
      <c r="GM77" s="188"/>
      <c r="GN77" s="55"/>
      <c r="GO77" s="55"/>
      <c r="GP77" s="55"/>
      <c r="GQ77" s="55"/>
      <c r="GR77" s="55"/>
      <c r="GS77" s="55"/>
      <c r="GT77" s="55"/>
      <c r="GU77" s="55"/>
      <c r="GV77" s="55"/>
      <c r="GW77" s="55"/>
      <c r="GX77" s="55"/>
      <c r="GY77" s="55"/>
      <c r="GZ77" s="56"/>
      <c r="HA77" s="204" t="s">
        <v>129</v>
      </c>
      <c r="HB77" s="169" t="s">
        <v>119</v>
      </c>
      <c r="HC77" s="188"/>
      <c r="HD77" s="55"/>
      <c r="HE77" s="55"/>
      <c r="HF77" s="55"/>
      <c r="HG77" s="55"/>
      <c r="HH77" s="55"/>
      <c r="HI77" s="55"/>
      <c r="HJ77" s="55"/>
      <c r="HK77" s="55"/>
      <c r="HL77" s="55"/>
      <c r="HM77" s="55"/>
      <c r="HN77" s="55"/>
      <c r="HO77" s="55"/>
      <c r="HP77" s="56"/>
      <c r="HQ77" s="204" t="s">
        <v>129</v>
      </c>
      <c r="HR77" s="169" t="s">
        <v>119</v>
      </c>
      <c r="HS77" s="188"/>
      <c r="HT77" s="55"/>
      <c r="HU77" s="55"/>
      <c r="HV77" s="55"/>
      <c r="HW77" s="55"/>
      <c r="HX77" s="55"/>
      <c r="HY77" s="55"/>
      <c r="HZ77" s="55"/>
      <c r="IA77" s="55"/>
      <c r="IB77" s="55"/>
      <c r="IC77" s="55"/>
      <c r="ID77" s="55"/>
      <c r="IE77" s="55"/>
      <c r="IF77" s="56"/>
      <c r="IG77" s="204" t="s">
        <v>129</v>
      </c>
      <c r="IH77" s="169" t="s">
        <v>119</v>
      </c>
      <c r="II77" s="188"/>
      <c r="IJ77" s="55"/>
      <c r="IK77" s="55"/>
      <c r="IL77" s="55"/>
      <c r="IM77" s="55"/>
      <c r="IN77" s="55"/>
      <c r="IO77" s="55"/>
      <c r="IP77" s="55"/>
      <c r="IQ77" s="55"/>
      <c r="IR77" s="55"/>
      <c r="IS77" s="55"/>
      <c r="IT77" s="55"/>
      <c r="IU77" s="55"/>
      <c r="IV77" s="56"/>
    </row>
    <row r="78" spans="1:256" ht="62.25" customHeight="1">
      <c r="A78" s="205"/>
      <c r="B78" s="116">
        <v>1.1</v>
      </c>
      <c r="C78" s="57" t="s">
        <v>137</v>
      </c>
      <c r="D78" s="127"/>
      <c r="E78" s="128" t="s">
        <v>17</v>
      </c>
      <c r="F78" s="128" t="s">
        <v>17</v>
      </c>
      <c r="G78" s="127" t="s">
        <v>17</v>
      </c>
      <c r="H78" s="127" t="s">
        <v>17</v>
      </c>
      <c r="I78" s="127"/>
      <c r="J78" s="30" t="s">
        <v>140</v>
      </c>
      <c r="K78" s="30" t="s">
        <v>22</v>
      </c>
      <c r="L78" s="30" t="s">
        <v>156</v>
      </c>
      <c r="M78" s="58" t="s">
        <v>113</v>
      </c>
      <c r="N78" s="154">
        <f>30000+841</f>
        <v>30841</v>
      </c>
      <c r="O78" s="64">
        <v>22383</v>
      </c>
      <c r="P78" s="154">
        <f>O78+N78</f>
        <v>53224</v>
      </c>
      <c r="Q78" s="205"/>
      <c r="R78" s="193"/>
      <c r="S78" s="57"/>
      <c r="T78" s="176"/>
      <c r="U78" s="184"/>
      <c r="V78" s="184"/>
      <c r="W78" s="176"/>
      <c r="X78" s="176"/>
      <c r="Y78" s="176"/>
      <c r="Z78" s="178"/>
      <c r="AA78" s="178"/>
      <c r="AB78" s="178"/>
      <c r="AC78" s="58"/>
      <c r="AD78" s="59"/>
      <c r="AE78" s="60"/>
      <c r="AF78" s="59"/>
      <c r="AG78" s="205"/>
      <c r="AH78" s="193"/>
      <c r="AI78" s="57"/>
      <c r="AJ78" s="176"/>
      <c r="AK78" s="184"/>
      <c r="AL78" s="184"/>
      <c r="AM78" s="176"/>
      <c r="AN78" s="176"/>
      <c r="AO78" s="176"/>
      <c r="AP78" s="178"/>
      <c r="AQ78" s="178"/>
      <c r="AR78" s="178"/>
      <c r="AS78" s="58"/>
      <c r="AT78" s="59"/>
      <c r="AU78" s="60"/>
      <c r="AV78" s="59"/>
      <c r="AW78" s="205"/>
      <c r="AX78" s="193">
        <v>1.1</v>
      </c>
      <c r="AY78" s="57" t="s">
        <v>120</v>
      </c>
      <c r="AZ78" s="176"/>
      <c r="BA78" s="184" t="s">
        <v>17</v>
      </c>
      <c r="BB78" s="184" t="s">
        <v>17</v>
      </c>
      <c r="BC78" s="176"/>
      <c r="BD78" s="176"/>
      <c r="BE78" s="176"/>
      <c r="BF78" s="178" t="s">
        <v>51</v>
      </c>
      <c r="BG78" s="178" t="s">
        <v>22</v>
      </c>
      <c r="BH78" s="178" t="s">
        <v>121</v>
      </c>
      <c r="BI78" s="58" t="s">
        <v>52</v>
      </c>
      <c r="BJ78" s="59">
        <v>3000</v>
      </c>
      <c r="BK78" s="60"/>
      <c r="BL78" s="59">
        <v>3000</v>
      </c>
      <c r="BM78" s="205"/>
      <c r="BN78" s="193">
        <v>1.1</v>
      </c>
      <c r="BO78" s="57" t="s">
        <v>120</v>
      </c>
      <c r="BP78" s="176"/>
      <c r="BQ78" s="184" t="s">
        <v>17</v>
      </c>
      <c r="BR78" s="184" t="s">
        <v>17</v>
      </c>
      <c r="BS78" s="176"/>
      <c r="BT78" s="176"/>
      <c r="BU78" s="176"/>
      <c r="BV78" s="178" t="s">
        <v>51</v>
      </c>
      <c r="BW78" s="178" t="s">
        <v>22</v>
      </c>
      <c r="BX78" s="178" t="s">
        <v>121</v>
      </c>
      <c r="BY78" s="58" t="s">
        <v>52</v>
      </c>
      <c r="BZ78" s="59">
        <v>3000</v>
      </c>
      <c r="CA78" s="60"/>
      <c r="CB78" s="59">
        <v>3000</v>
      </c>
      <c r="CC78" s="205"/>
      <c r="CD78" s="193">
        <v>1.1</v>
      </c>
      <c r="CE78" s="57" t="s">
        <v>120</v>
      </c>
      <c r="CF78" s="176"/>
      <c r="CG78" s="184" t="s">
        <v>17</v>
      </c>
      <c r="CH78" s="184" t="s">
        <v>17</v>
      </c>
      <c r="CI78" s="176"/>
      <c r="CJ78" s="176"/>
      <c r="CK78" s="176"/>
      <c r="CL78" s="178" t="s">
        <v>51</v>
      </c>
      <c r="CM78" s="178" t="s">
        <v>22</v>
      </c>
      <c r="CN78" s="178" t="s">
        <v>121</v>
      </c>
      <c r="CO78" s="58" t="s">
        <v>52</v>
      </c>
      <c r="CP78" s="59">
        <v>3000</v>
      </c>
      <c r="CQ78" s="60"/>
      <c r="CR78" s="59">
        <v>3000</v>
      </c>
      <c r="CS78" s="205"/>
      <c r="CT78" s="193">
        <v>1.1</v>
      </c>
      <c r="CU78" s="57" t="s">
        <v>120</v>
      </c>
      <c r="CV78" s="176"/>
      <c r="CW78" s="184" t="s">
        <v>17</v>
      </c>
      <c r="CX78" s="184" t="s">
        <v>17</v>
      </c>
      <c r="CY78" s="176"/>
      <c r="CZ78" s="176"/>
      <c r="DA78" s="176"/>
      <c r="DB78" s="178" t="s">
        <v>51</v>
      </c>
      <c r="DC78" s="178" t="s">
        <v>22</v>
      </c>
      <c r="DD78" s="178" t="s">
        <v>121</v>
      </c>
      <c r="DE78" s="58" t="s">
        <v>52</v>
      </c>
      <c r="DF78" s="59">
        <v>3000</v>
      </c>
      <c r="DG78" s="60"/>
      <c r="DH78" s="59">
        <v>3000</v>
      </c>
      <c r="DI78" s="205"/>
      <c r="DJ78" s="193">
        <v>1.1</v>
      </c>
      <c r="DK78" s="57" t="s">
        <v>120</v>
      </c>
      <c r="DL78" s="176"/>
      <c r="DM78" s="184" t="s">
        <v>17</v>
      </c>
      <c r="DN78" s="184" t="s">
        <v>17</v>
      </c>
      <c r="DO78" s="176"/>
      <c r="DP78" s="176"/>
      <c r="DQ78" s="176"/>
      <c r="DR78" s="178" t="s">
        <v>51</v>
      </c>
      <c r="DS78" s="178" t="s">
        <v>22</v>
      </c>
      <c r="DT78" s="178" t="s">
        <v>121</v>
      </c>
      <c r="DU78" s="58" t="s">
        <v>52</v>
      </c>
      <c r="DV78" s="59">
        <v>3000</v>
      </c>
      <c r="DW78" s="60"/>
      <c r="DX78" s="59">
        <v>3000</v>
      </c>
      <c r="DY78" s="205"/>
      <c r="DZ78" s="193">
        <v>1.1</v>
      </c>
      <c r="EA78" s="57" t="s">
        <v>120</v>
      </c>
      <c r="EB78" s="176"/>
      <c r="EC78" s="184" t="s">
        <v>17</v>
      </c>
      <c r="ED78" s="184" t="s">
        <v>17</v>
      </c>
      <c r="EE78" s="176"/>
      <c r="EF78" s="176"/>
      <c r="EG78" s="176"/>
      <c r="EH78" s="178" t="s">
        <v>51</v>
      </c>
      <c r="EI78" s="178" t="s">
        <v>22</v>
      </c>
      <c r="EJ78" s="178" t="s">
        <v>121</v>
      </c>
      <c r="EK78" s="58" t="s">
        <v>52</v>
      </c>
      <c r="EL78" s="59">
        <v>3000</v>
      </c>
      <c r="EM78" s="60"/>
      <c r="EN78" s="59">
        <v>3000</v>
      </c>
      <c r="EO78" s="205"/>
      <c r="EP78" s="193">
        <v>1.1</v>
      </c>
      <c r="EQ78" s="57" t="s">
        <v>120</v>
      </c>
      <c r="ER78" s="176"/>
      <c r="ES78" s="184" t="s">
        <v>17</v>
      </c>
      <c r="ET78" s="184" t="s">
        <v>17</v>
      </c>
      <c r="EU78" s="176"/>
      <c r="EV78" s="176"/>
      <c r="EW78" s="176"/>
      <c r="EX78" s="178" t="s">
        <v>51</v>
      </c>
      <c r="EY78" s="178" t="s">
        <v>22</v>
      </c>
      <c r="EZ78" s="178" t="s">
        <v>121</v>
      </c>
      <c r="FA78" s="58" t="s">
        <v>52</v>
      </c>
      <c r="FB78" s="59">
        <v>3000</v>
      </c>
      <c r="FC78" s="60"/>
      <c r="FD78" s="59">
        <v>3000</v>
      </c>
      <c r="FE78" s="205"/>
      <c r="FF78" s="193">
        <v>1.1</v>
      </c>
      <c r="FG78" s="57" t="s">
        <v>120</v>
      </c>
      <c r="FH78" s="176"/>
      <c r="FI78" s="184" t="s">
        <v>17</v>
      </c>
      <c r="FJ78" s="184" t="s">
        <v>17</v>
      </c>
      <c r="FK78" s="176"/>
      <c r="FL78" s="176"/>
      <c r="FM78" s="176"/>
      <c r="FN78" s="178" t="s">
        <v>51</v>
      </c>
      <c r="FO78" s="178" t="s">
        <v>22</v>
      </c>
      <c r="FP78" s="178" t="s">
        <v>121</v>
      </c>
      <c r="FQ78" s="58" t="s">
        <v>52</v>
      </c>
      <c r="FR78" s="59">
        <v>3000</v>
      </c>
      <c r="FS78" s="60"/>
      <c r="FT78" s="59">
        <v>3000</v>
      </c>
      <c r="FU78" s="205"/>
      <c r="FV78" s="193">
        <v>1.1</v>
      </c>
      <c r="FW78" s="57" t="s">
        <v>120</v>
      </c>
      <c r="FX78" s="176"/>
      <c r="FY78" s="184" t="s">
        <v>17</v>
      </c>
      <c r="FZ78" s="184" t="s">
        <v>17</v>
      </c>
      <c r="GA78" s="176"/>
      <c r="GB78" s="176"/>
      <c r="GC78" s="176"/>
      <c r="GD78" s="178" t="s">
        <v>51</v>
      </c>
      <c r="GE78" s="178" t="s">
        <v>22</v>
      </c>
      <c r="GF78" s="178" t="s">
        <v>121</v>
      </c>
      <c r="GG78" s="58" t="s">
        <v>52</v>
      </c>
      <c r="GH78" s="59">
        <v>3000</v>
      </c>
      <c r="GI78" s="60"/>
      <c r="GJ78" s="59">
        <v>3000</v>
      </c>
      <c r="GK78" s="205"/>
      <c r="GL78" s="193">
        <v>1.1</v>
      </c>
      <c r="GM78" s="57" t="s">
        <v>120</v>
      </c>
      <c r="GN78" s="176"/>
      <c r="GO78" s="184" t="s">
        <v>17</v>
      </c>
      <c r="GP78" s="184" t="s">
        <v>17</v>
      </c>
      <c r="GQ78" s="176"/>
      <c r="GR78" s="176"/>
      <c r="GS78" s="176"/>
      <c r="GT78" s="178" t="s">
        <v>51</v>
      </c>
      <c r="GU78" s="178" t="s">
        <v>22</v>
      </c>
      <c r="GV78" s="178" t="s">
        <v>121</v>
      </c>
      <c r="GW78" s="58" t="s">
        <v>52</v>
      </c>
      <c r="GX78" s="59">
        <v>3000</v>
      </c>
      <c r="GY78" s="60"/>
      <c r="GZ78" s="59">
        <v>3000</v>
      </c>
      <c r="HA78" s="205"/>
      <c r="HB78" s="193">
        <v>1.1</v>
      </c>
      <c r="HC78" s="57" t="s">
        <v>120</v>
      </c>
      <c r="HD78" s="176"/>
      <c r="HE78" s="184" t="s">
        <v>17</v>
      </c>
      <c r="HF78" s="184" t="s">
        <v>17</v>
      </c>
      <c r="HG78" s="176"/>
      <c r="HH78" s="176"/>
      <c r="HI78" s="176"/>
      <c r="HJ78" s="178" t="s">
        <v>51</v>
      </c>
      <c r="HK78" s="178" t="s">
        <v>22</v>
      </c>
      <c r="HL78" s="178" t="s">
        <v>121</v>
      </c>
      <c r="HM78" s="58" t="s">
        <v>52</v>
      </c>
      <c r="HN78" s="59">
        <v>3000</v>
      </c>
      <c r="HO78" s="60"/>
      <c r="HP78" s="59">
        <v>3000</v>
      </c>
      <c r="HQ78" s="205"/>
      <c r="HR78" s="193">
        <v>1.1</v>
      </c>
      <c r="HS78" s="57" t="s">
        <v>120</v>
      </c>
      <c r="HT78" s="176"/>
      <c r="HU78" s="184" t="s">
        <v>17</v>
      </c>
      <c r="HV78" s="184" t="s">
        <v>17</v>
      </c>
      <c r="HW78" s="176"/>
      <c r="HX78" s="176"/>
      <c r="HY78" s="176"/>
      <c r="HZ78" s="178" t="s">
        <v>51</v>
      </c>
      <c r="IA78" s="178" t="s">
        <v>22</v>
      </c>
      <c r="IB78" s="178" t="s">
        <v>121</v>
      </c>
      <c r="IC78" s="58" t="s">
        <v>52</v>
      </c>
      <c r="ID78" s="59">
        <v>3000</v>
      </c>
      <c r="IE78" s="60"/>
      <c r="IF78" s="59">
        <v>3000</v>
      </c>
      <c r="IG78" s="205"/>
      <c r="IH78" s="193">
        <v>1.1</v>
      </c>
      <c r="II78" s="57" t="s">
        <v>120</v>
      </c>
      <c r="IJ78" s="176"/>
      <c r="IK78" s="184" t="s">
        <v>17</v>
      </c>
      <c r="IL78" s="184" t="s">
        <v>17</v>
      </c>
      <c r="IM78" s="176"/>
      <c r="IN78" s="176"/>
      <c r="IO78" s="176"/>
      <c r="IP78" s="178" t="s">
        <v>51</v>
      </c>
      <c r="IQ78" s="178" t="s">
        <v>22</v>
      </c>
      <c r="IR78" s="178" t="s">
        <v>121</v>
      </c>
      <c r="IS78" s="58" t="s">
        <v>52</v>
      </c>
      <c r="IT78" s="59">
        <v>3000</v>
      </c>
      <c r="IU78" s="60"/>
      <c r="IV78" s="59">
        <v>3000</v>
      </c>
    </row>
    <row r="79" spans="1:256" ht="62.25" customHeight="1">
      <c r="A79" s="205"/>
      <c r="B79" s="117">
        <v>1.2</v>
      </c>
      <c r="C79" s="118" t="s">
        <v>138</v>
      </c>
      <c r="D79" s="120"/>
      <c r="E79" s="121" t="s">
        <v>17</v>
      </c>
      <c r="F79" s="121" t="s">
        <v>17</v>
      </c>
      <c r="G79" s="120" t="s">
        <v>17</v>
      </c>
      <c r="H79" s="120"/>
      <c r="I79" s="120"/>
      <c r="J79" s="144" t="s">
        <v>140</v>
      </c>
      <c r="K79" s="30" t="s">
        <v>22</v>
      </c>
      <c r="L79" s="30" t="s">
        <v>156</v>
      </c>
      <c r="M79" s="76" t="s">
        <v>113</v>
      </c>
      <c r="N79" s="155">
        <f>25000-1500-4305</f>
        <v>19195</v>
      </c>
      <c r="O79" s="64"/>
      <c r="P79" s="156">
        <f>N79</f>
        <v>19195</v>
      </c>
      <c r="Q79" s="205"/>
      <c r="R79" s="194"/>
      <c r="S79" s="57"/>
      <c r="T79" s="177"/>
      <c r="U79" s="185"/>
      <c r="V79" s="185"/>
      <c r="W79" s="177"/>
      <c r="X79" s="177"/>
      <c r="Y79" s="177"/>
      <c r="Z79" s="179"/>
      <c r="AA79" s="179"/>
      <c r="AB79" s="179"/>
      <c r="AC79" s="58"/>
      <c r="AD79" s="142"/>
      <c r="AE79" s="60"/>
      <c r="AF79" s="59"/>
      <c r="AG79" s="205"/>
      <c r="AH79" s="194"/>
      <c r="AI79" s="57"/>
      <c r="AJ79" s="177"/>
      <c r="AK79" s="185"/>
      <c r="AL79" s="185"/>
      <c r="AM79" s="177"/>
      <c r="AN79" s="177"/>
      <c r="AO79" s="177"/>
      <c r="AP79" s="179"/>
      <c r="AQ79" s="179"/>
      <c r="AR79" s="179"/>
      <c r="AS79" s="58"/>
      <c r="AT79" s="142"/>
      <c r="AU79" s="60"/>
      <c r="AV79" s="59"/>
      <c r="AW79" s="205"/>
      <c r="AX79" s="194"/>
      <c r="AY79" s="57"/>
      <c r="AZ79" s="177"/>
      <c r="BA79" s="185"/>
      <c r="BB79" s="185"/>
      <c r="BC79" s="177"/>
      <c r="BD79" s="177"/>
      <c r="BE79" s="177"/>
      <c r="BF79" s="179"/>
      <c r="BG79" s="179"/>
      <c r="BH79" s="179"/>
      <c r="BI79" s="58"/>
      <c r="BJ79" s="142"/>
      <c r="BK79" s="60"/>
      <c r="BL79" s="59"/>
      <c r="BM79" s="205"/>
      <c r="BN79" s="194"/>
      <c r="BO79" s="57"/>
      <c r="BP79" s="177"/>
      <c r="BQ79" s="185"/>
      <c r="BR79" s="185"/>
      <c r="BS79" s="177"/>
      <c r="BT79" s="177"/>
      <c r="BU79" s="177"/>
      <c r="BV79" s="179"/>
      <c r="BW79" s="179"/>
      <c r="BX79" s="179"/>
      <c r="BY79" s="58"/>
      <c r="BZ79" s="142"/>
      <c r="CA79" s="60"/>
      <c r="CB79" s="59"/>
      <c r="CC79" s="205"/>
      <c r="CD79" s="194"/>
      <c r="CE79" s="57"/>
      <c r="CF79" s="177"/>
      <c r="CG79" s="185"/>
      <c r="CH79" s="185"/>
      <c r="CI79" s="177"/>
      <c r="CJ79" s="177"/>
      <c r="CK79" s="177"/>
      <c r="CL79" s="179"/>
      <c r="CM79" s="179"/>
      <c r="CN79" s="179"/>
      <c r="CO79" s="58"/>
      <c r="CP79" s="142"/>
      <c r="CQ79" s="60"/>
      <c r="CR79" s="59"/>
      <c r="CS79" s="205"/>
      <c r="CT79" s="194"/>
      <c r="CU79" s="57"/>
      <c r="CV79" s="177"/>
      <c r="CW79" s="185"/>
      <c r="CX79" s="185"/>
      <c r="CY79" s="177"/>
      <c r="CZ79" s="177"/>
      <c r="DA79" s="177"/>
      <c r="DB79" s="179"/>
      <c r="DC79" s="179"/>
      <c r="DD79" s="179"/>
      <c r="DE79" s="58"/>
      <c r="DF79" s="142"/>
      <c r="DG79" s="60"/>
      <c r="DH79" s="59"/>
      <c r="DI79" s="205"/>
      <c r="DJ79" s="194"/>
      <c r="DK79" s="57"/>
      <c r="DL79" s="177"/>
      <c r="DM79" s="185"/>
      <c r="DN79" s="185"/>
      <c r="DO79" s="177"/>
      <c r="DP79" s="177"/>
      <c r="DQ79" s="177"/>
      <c r="DR79" s="179"/>
      <c r="DS79" s="179"/>
      <c r="DT79" s="179"/>
      <c r="DU79" s="58"/>
      <c r="DV79" s="142"/>
      <c r="DW79" s="60"/>
      <c r="DX79" s="59"/>
      <c r="DY79" s="205"/>
      <c r="DZ79" s="194"/>
      <c r="EA79" s="57"/>
      <c r="EB79" s="177"/>
      <c r="EC79" s="185"/>
      <c r="ED79" s="185"/>
      <c r="EE79" s="177"/>
      <c r="EF79" s="177"/>
      <c r="EG79" s="177"/>
      <c r="EH79" s="179"/>
      <c r="EI79" s="179"/>
      <c r="EJ79" s="179"/>
      <c r="EK79" s="58"/>
      <c r="EL79" s="142"/>
      <c r="EM79" s="60"/>
      <c r="EN79" s="59"/>
      <c r="EO79" s="205"/>
      <c r="EP79" s="194"/>
      <c r="EQ79" s="57"/>
      <c r="ER79" s="177"/>
      <c r="ES79" s="185"/>
      <c r="ET79" s="185"/>
      <c r="EU79" s="177"/>
      <c r="EV79" s="177"/>
      <c r="EW79" s="177"/>
      <c r="EX79" s="179"/>
      <c r="EY79" s="179"/>
      <c r="EZ79" s="179"/>
      <c r="FA79" s="58"/>
      <c r="FB79" s="142"/>
      <c r="FC79" s="60"/>
      <c r="FD79" s="59"/>
      <c r="FE79" s="205"/>
      <c r="FF79" s="194"/>
      <c r="FG79" s="57"/>
      <c r="FH79" s="177"/>
      <c r="FI79" s="185"/>
      <c r="FJ79" s="185"/>
      <c r="FK79" s="177"/>
      <c r="FL79" s="177"/>
      <c r="FM79" s="177"/>
      <c r="FN79" s="179"/>
      <c r="FO79" s="179"/>
      <c r="FP79" s="179"/>
      <c r="FQ79" s="58"/>
      <c r="FR79" s="142"/>
      <c r="FS79" s="60"/>
      <c r="FT79" s="59"/>
      <c r="FU79" s="205"/>
      <c r="FV79" s="194"/>
      <c r="FW79" s="57"/>
      <c r="FX79" s="177"/>
      <c r="FY79" s="185"/>
      <c r="FZ79" s="185"/>
      <c r="GA79" s="177"/>
      <c r="GB79" s="177"/>
      <c r="GC79" s="177"/>
      <c r="GD79" s="179"/>
      <c r="GE79" s="179"/>
      <c r="GF79" s="179"/>
      <c r="GG79" s="58"/>
      <c r="GH79" s="142"/>
      <c r="GI79" s="60"/>
      <c r="GJ79" s="59"/>
      <c r="GK79" s="205"/>
      <c r="GL79" s="194"/>
      <c r="GM79" s="57"/>
      <c r="GN79" s="177"/>
      <c r="GO79" s="185"/>
      <c r="GP79" s="185"/>
      <c r="GQ79" s="177"/>
      <c r="GR79" s="177"/>
      <c r="GS79" s="177"/>
      <c r="GT79" s="179"/>
      <c r="GU79" s="179"/>
      <c r="GV79" s="179"/>
      <c r="GW79" s="58"/>
      <c r="GX79" s="142"/>
      <c r="GY79" s="60"/>
      <c r="GZ79" s="59"/>
      <c r="HA79" s="205"/>
      <c r="HB79" s="194"/>
      <c r="HC79" s="57"/>
      <c r="HD79" s="177"/>
      <c r="HE79" s="185"/>
      <c r="HF79" s="185"/>
      <c r="HG79" s="177"/>
      <c r="HH79" s="177"/>
      <c r="HI79" s="177"/>
      <c r="HJ79" s="179"/>
      <c r="HK79" s="179"/>
      <c r="HL79" s="179"/>
      <c r="HM79" s="58"/>
      <c r="HN79" s="142"/>
      <c r="HO79" s="60"/>
      <c r="HP79" s="59"/>
      <c r="HQ79" s="205"/>
      <c r="HR79" s="194"/>
      <c r="HS79" s="57"/>
      <c r="HT79" s="177"/>
      <c r="HU79" s="185"/>
      <c r="HV79" s="185"/>
      <c r="HW79" s="177"/>
      <c r="HX79" s="177"/>
      <c r="HY79" s="177"/>
      <c r="HZ79" s="179"/>
      <c r="IA79" s="179"/>
      <c r="IB79" s="179"/>
      <c r="IC79" s="58"/>
      <c r="ID79" s="142"/>
      <c r="IE79" s="60"/>
      <c r="IF79" s="59"/>
      <c r="IG79" s="205"/>
      <c r="IH79" s="194"/>
      <c r="II79" s="57"/>
      <c r="IJ79" s="177"/>
      <c r="IK79" s="185"/>
      <c r="IL79" s="185"/>
      <c r="IM79" s="177"/>
      <c r="IN79" s="177"/>
      <c r="IO79" s="177"/>
      <c r="IP79" s="179"/>
      <c r="IQ79" s="179"/>
      <c r="IR79" s="179"/>
      <c r="IS79" s="58"/>
      <c r="IT79" s="142"/>
      <c r="IU79" s="60"/>
      <c r="IV79" s="59"/>
    </row>
    <row r="80" spans="1:256" ht="38.25">
      <c r="A80" s="205"/>
      <c r="B80" s="117"/>
      <c r="C80" s="143" t="s">
        <v>171</v>
      </c>
      <c r="D80" s="120"/>
      <c r="E80" s="121"/>
      <c r="F80" s="121"/>
      <c r="G80" s="120"/>
      <c r="H80" s="120"/>
      <c r="I80" s="120"/>
      <c r="J80" s="119"/>
      <c r="K80" s="74" t="s">
        <v>22</v>
      </c>
      <c r="L80" s="74" t="s">
        <v>156</v>
      </c>
      <c r="M80" s="76" t="s">
        <v>172</v>
      </c>
      <c r="N80" s="157">
        <v>9159</v>
      </c>
      <c r="O80" s="64">
        <v>2617</v>
      </c>
      <c r="P80" s="157">
        <f>O80+N80</f>
        <v>11776</v>
      </c>
      <c r="Q80" s="205"/>
      <c r="R80" s="238"/>
      <c r="S80" s="62"/>
      <c r="T80" s="187"/>
      <c r="U80" s="192"/>
      <c r="V80" s="192"/>
      <c r="W80" s="187"/>
      <c r="X80" s="187"/>
      <c r="Y80" s="187"/>
      <c r="Z80" s="180"/>
      <c r="AA80" s="180"/>
      <c r="AB80" s="180"/>
      <c r="AC80" s="76"/>
      <c r="AD80" s="63"/>
      <c r="AE80" s="64"/>
      <c r="AF80" s="65"/>
      <c r="AG80" s="205"/>
      <c r="AH80" s="238"/>
      <c r="AI80" s="62"/>
      <c r="AJ80" s="187"/>
      <c r="AK80" s="192"/>
      <c r="AL80" s="192"/>
      <c r="AM80" s="187"/>
      <c r="AN80" s="187"/>
      <c r="AO80" s="187"/>
      <c r="AP80" s="180"/>
      <c r="AQ80" s="180"/>
      <c r="AR80" s="180"/>
      <c r="AS80" s="76"/>
      <c r="AT80" s="63"/>
      <c r="AU80" s="64"/>
      <c r="AV80" s="65"/>
      <c r="AW80" s="205"/>
      <c r="AX80" s="238"/>
      <c r="AY80" s="62"/>
      <c r="AZ80" s="187"/>
      <c r="BA80" s="192"/>
      <c r="BB80" s="192"/>
      <c r="BC80" s="187"/>
      <c r="BD80" s="187"/>
      <c r="BE80" s="187"/>
      <c r="BF80" s="180"/>
      <c r="BG80" s="180"/>
      <c r="BH80" s="180"/>
      <c r="BI80" s="76" t="s">
        <v>53</v>
      </c>
      <c r="BJ80" s="63">
        <v>3500</v>
      </c>
      <c r="BK80" s="64"/>
      <c r="BL80" s="65">
        <v>3500</v>
      </c>
      <c r="BM80" s="205"/>
      <c r="BN80" s="238"/>
      <c r="BO80" s="62"/>
      <c r="BP80" s="187"/>
      <c r="BQ80" s="192"/>
      <c r="BR80" s="192"/>
      <c r="BS80" s="187"/>
      <c r="BT80" s="187"/>
      <c r="BU80" s="187"/>
      <c r="BV80" s="180"/>
      <c r="BW80" s="180"/>
      <c r="BX80" s="180"/>
      <c r="BY80" s="76" t="s">
        <v>53</v>
      </c>
      <c r="BZ80" s="63">
        <v>3500</v>
      </c>
      <c r="CA80" s="64"/>
      <c r="CB80" s="65">
        <v>3500</v>
      </c>
      <c r="CC80" s="205"/>
      <c r="CD80" s="238"/>
      <c r="CE80" s="62"/>
      <c r="CF80" s="187"/>
      <c r="CG80" s="192"/>
      <c r="CH80" s="192"/>
      <c r="CI80" s="187"/>
      <c r="CJ80" s="187"/>
      <c r="CK80" s="187"/>
      <c r="CL80" s="180"/>
      <c r="CM80" s="180"/>
      <c r="CN80" s="180"/>
      <c r="CO80" s="76" t="s">
        <v>53</v>
      </c>
      <c r="CP80" s="63">
        <v>3500</v>
      </c>
      <c r="CQ80" s="64"/>
      <c r="CR80" s="65">
        <v>3500</v>
      </c>
      <c r="CS80" s="205"/>
      <c r="CT80" s="238"/>
      <c r="CU80" s="62"/>
      <c r="CV80" s="187"/>
      <c r="CW80" s="192"/>
      <c r="CX80" s="192"/>
      <c r="CY80" s="187"/>
      <c r="CZ80" s="187"/>
      <c r="DA80" s="187"/>
      <c r="DB80" s="180"/>
      <c r="DC80" s="180"/>
      <c r="DD80" s="180"/>
      <c r="DE80" s="76" t="s">
        <v>53</v>
      </c>
      <c r="DF80" s="63">
        <v>3500</v>
      </c>
      <c r="DG80" s="64"/>
      <c r="DH80" s="65">
        <v>3500</v>
      </c>
      <c r="DI80" s="205"/>
      <c r="DJ80" s="238"/>
      <c r="DK80" s="62"/>
      <c r="DL80" s="187"/>
      <c r="DM80" s="192"/>
      <c r="DN80" s="192"/>
      <c r="DO80" s="187"/>
      <c r="DP80" s="187"/>
      <c r="DQ80" s="187"/>
      <c r="DR80" s="180"/>
      <c r="DS80" s="180"/>
      <c r="DT80" s="180"/>
      <c r="DU80" s="76" t="s">
        <v>53</v>
      </c>
      <c r="DV80" s="63">
        <v>3500</v>
      </c>
      <c r="DW80" s="64"/>
      <c r="DX80" s="65">
        <v>3500</v>
      </c>
      <c r="DY80" s="205"/>
      <c r="DZ80" s="238"/>
      <c r="EA80" s="62"/>
      <c r="EB80" s="187"/>
      <c r="EC80" s="192"/>
      <c r="ED80" s="192"/>
      <c r="EE80" s="187"/>
      <c r="EF80" s="187"/>
      <c r="EG80" s="187"/>
      <c r="EH80" s="180"/>
      <c r="EI80" s="180"/>
      <c r="EJ80" s="180"/>
      <c r="EK80" s="76" t="s">
        <v>53</v>
      </c>
      <c r="EL80" s="63">
        <v>3500</v>
      </c>
      <c r="EM80" s="64"/>
      <c r="EN80" s="65">
        <v>3500</v>
      </c>
      <c r="EO80" s="205"/>
      <c r="EP80" s="238"/>
      <c r="EQ80" s="62"/>
      <c r="ER80" s="187"/>
      <c r="ES80" s="192"/>
      <c r="ET80" s="192"/>
      <c r="EU80" s="187"/>
      <c r="EV80" s="187"/>
      <c r="EW80" s="187"/>
      <c r="EX80" s="180"/>
      <c r="EY80" s="180"/>
      <c r="EZ80" s="180"/>
      <c r="FA80" s="76" t="s">
        <v>53</v>
      </c>
      <c r="FB80" s="63">
        <v>3500</v>
      </c>
      <c r="FC80" s="64"/>
      <c r="FD80" s="65">
        <v>3500</v>
      </c>
      <c r="FE80" s="205"/>
      <c r="FF80" s="238"/>
      <c r="FG80" s="62"/>
      <c r="FH80" s="187"/>
      <c r="FI80" s="192"/>
      <c r="FJ80" s="192"/>
      <c r="FK80" s="187"/>
      <c r="FL80" s="187"/>
      <c r="FM80" s="187"/>
      <c r="FN80" s="180"/>
      <c r="FO80" s="180"/>
      <c r="FP80" s="180"/>
      <c r="FQ80" s="76" t="s">
        <v>53</v>
      </c>
      <c r="FR80" s="63">
        <v>3500</v>
      </c>
      <c r="FS80" s="64"/>
      <c r="FT80" s="65">
        <v>3500</v>
      </c>
      <c r="FU80" s="205"/>
      <c r="FV80" s="238"/>
      <c r="FW80" s="62"/>
      <c r="FX80" s="187"/>
      <c r="FY80" s="192"/>
      <c r="FZ80" s="192"/>
      <c r="GA80" s="187"/>
      <c r="GB80" s="187"/>
      <c r="GC80" s="187"/>
      <c r="GD80" s="180"/>
      <c r="GE80" s="180"/>
      <c r="GF80" s="180"/>
      <c r="GG80" s="76" t="s">
        <v>53</v>
      </c>
      <c r="GH80" s="63">
        <v>3500</v>
      </c>
      <c r="GI80" s="64"/>
      <c r="GJ80" s="65">
        <v>3500</v>
      </c>
      <c r="GK80" s="205"/>
      <c r="GL80" s="238"/>
      <c r="GM80" s="62"/>
      <c r="GN80" s="187"/>
      <c r="GO80" s="192"/>
      <c r="GP80" s="192"/>
      <c r="GQ80" s="187"/>
      <c r="GR80" s="187"/>
      <c r="GS80" s="187"/>
      <c r="GT80" s="180"/>
      <c r="GU80" s="180"/>
      <c r="GV80" s="180"/>
      <c r="GW80" s="76" t="s">
        <v>53</v>
      </c>
      <c r="GX80" s="63">
        <v>3500</v>
      </c>
      <c r="GY80" s="64"/>
      <c r="GZ80" s="65">
        <v>3500</v>
      </c>
      <c r="HA80" s="205"/>
      <c r="HB80" s="238"/>
      <c r="HC80" s="62"/>
      <c r="HD80" s="187"/>
      <c r="HE80" s="192"/>
      <c r="HF80" s="192"/>
      <c r="HG80" s="187"/>
      <c r="HH80" s="187"/>
      <c r="HI80" s="187"/>
      <c r="HJ80" s="180"/>
      <c r="HK80" s="180"/>
      <c r="HL80" s="180"/>
      <c r="HM80" s="76" t="s">
        <v>53</v>
      </c>
      <c r="HN80" s="63">
        <v>3500</v>
      </c>
      <c r="HO80" s="64"/>
      <c r="HP80" s="65">
        <v>3500</v>
      </c>
      <c r="HQ80" s="205"/>
      <c r="HR80" s="238"/>
      <c r="HS80" s="62"/>
      <c r="HT80" s="187"/>
      <c r="HU80" s="192"/>
      <c r="HV80" s="192"/>
      <c r="HW80" s="187"/>
      <c r="HX80" s="187"/>
      <c r="HY80" s="187"/>
      <c r="HZ80" s="180"/>
      <c r="IA80" s="180"/>
      <c r="IB80" s="180"/>
      <c r="IC80" s="76" t="s">
        <v>53</v>
      </c>
      <c r="ID80" s="63">
        <v>3500</v>
      </c>
      <c r="IE80" s="64"/>
      <c r="IF80" s="65">
        <v>3500</v>
      </c>
      <c r="IG80" s="205"/>
      <c r="IH80" s="238"/>
      <c r="II80" s="62"/>
      <c r="IJ80" s="187"/>
      <c r="IK80" s="192"/>
      <c r="IL80" s="192"/>
      <c r="IM80" s="187"/>
      <c r="IN80" s="187"/>
      <c r="IO80" s="187"/>
      <c r="IP80" s="180"/>
      <c r="IQ80" s="180"/>
      <c r="IR80" s="180"/>
      <c r="IS80" s="76" t="s">
        <v>53</v>
      </c>
      <c r="IT80" s="63">
        <v>3500</v>
      </c>
      <c r="IU80" s="64"/>
      <c r="IV80" s="65">
        <v>3500</v>
      </c>
    </row>
    <row r="81" spans="1:16" ht="12.75">
      <c r="A81" s="46" t="s">
        <v>48</v>
      </c>
      <c r="B81" s="50"/>
      <c r="C81" s="212"/>
      <c r="D81" s="212"/>
      <c r="E81" s="51"/>
      <c r="F81" s="51"/>
      <c r="G81" s="51"/>
      <c r="H81" s="51"/>
      <c r="I81" s="51"/>
      <c r="J81" s="51"/>
      <c r="K81" s="51"/>
      <c r="L81" s="51"/>
      <c r="M81" s="51"/>
      <c r="N81" s="158">
        <f>SUM(N74:N80)</f>
        <v>134195</v>
      </c>
      <c r="O81" s="158">
        <f>SUM(O73:O80)</f>
        <v>38770</v>
      </c>
      <c r="P81" s="159">
        <f>SUM(N81:O81)</f>
        <v>172965</v>
      </c>
    </row>
    <row r="82" spans="1:16" ht="12.75" customHeight="1">
      <c r="A82" s="162"/>
      <c r="B82" s="210" t="s">
        <v>16</v>
      </c>
      <c r="C82" s="210"/>
      <c r="D82" s="210"/>
      <c r="E82" s="19"/>
      <c r="F82" s="19"/>
      <c r="G82" s="19"/>
      <c r="H82" s="19"/>
      <c r="I82" s="19"/>
      <c r="J82" s="19"/>
      <c r="K82" s="20"/>
      <c r="L82" s="20"/>
      <c r="M82" s="20"/>
      <c r="N82" s="160"/>
      <c r="O82" s="41"/>
      <c r="P82" s="41"/>
    </row>
    <row r="83" spans="1:16" ht="12.75" customHeight="1">
      <c r="A83" s="163"/>
      <c r="B83" s="22">
        <v>1</v>
      </c>
      <c r="C83" s="122" t="s">
        <v>147</v>
      </c>
      <c r="D83" s="11"/>
      <c r="E83" s="19" t="s">
        <v>17</v>
      </c>
      <c r="F83" s="19" t="s">
        <v>17</v>
      </c>
      <c r="G83" s="19" t="s">
        <v>17</v>
      </c>
      <c r="H83" s="19" t="s">
        <v>17</v>
      </c>
      <c r="I83" s="19" t="s">
        <v>17</v>
      </c>
      <c r="J83" s="20" t="s">
        <v>160</v>
      </c>
      <c r="K83" s="20" t="s">
        <v>22</v>
      </c>
      <c r="L83" s="30" t="s">
        <v>156</v>
      </c>
      <c r="M83" s="20" t="s">
        <v>31</v>
      </c>
      <c r="N83" s="160">
        <v>700</v>
      </c>
      <c r="O83" s="42"/>
      <c r="P83" s="42">
        <f>N83</f>
        <v>700</v>
      </c>
    </row>
    <row r="84" spans="1:16" ht="12.75" customHeight="1">
      <c r="A84" s="163"/>
      <c r="B84" s="20">
        <v>2</v>
      </c>
      <c r="C84" s="123" t="s">
        <v>49</v>
      </c>
      <c r="D84" s="24"/>
      <c r="E84" s="26"/>
      <c r="F84" s="26" t="s">
        <v>17</v>
      </c>
      <c r="G84" s="26" t="s">
        <v>17</v>
      </c>
      <c r="H84" s="26" t="s">
        <v>17</v>
      </c>
      <c r="I84" s="26" t="s">
        <v>17</v>
      </c>
      <c r="J84" s="20" t="s">
        <v>160</v>
      </c>
      <c r="K84" s="20" t="s">
        <v>22</v>
      </c>
      <c r="L84" s="30" t="s">
        <v>156</v>
      </c>
      <c r="M84" s="20" t="s">
        <v>31</v>
      </c>
      <c r="N84" s="42">
        <v>800</v>
      </c>
      <c r="O84" s="42"/>
      <c r="P84" s="42">
        <v>800</v>
      </c>
    </row>
    <row r="85" spans="1:16" ht="12.75" customHeight="1">
      <c r="A85" s="163"/>
      <c r="B85" s="20">
        <v>3</v>
      </c>
      <c r="C85" s="123" t="s">
        <v>148</v>
      </c>
      <c r="D85" s="24"/>
      <c r="E85" s="19" t="s">
        <v>17</v>
      </c>
      <c r="F85" s="19"/>
      <c r="G85" s="19" t="s">
        <v>17</v>
      </c>
      <c r="H85" s="19"/>
      <c r="I85" s="19" t="s">
        <v>17</v>
      </c>
      <c r="J85" s="20" t="s">
        <v>160</v>
      </c>
      <c r="K85" s="20" t="s">
        <v>22</v>
      </c>
      <c r="L85" s="30" t="s">
        <v>156</v>
      </c>
      <c r="M85" s="20" t="s">
        <v>31</v>
      </c>
      <c r="N85" s="42"/>
      <c r="O85" s="42"/>
      <c r="P85" s="42"/>
    </row>
    <row r="86" spans="1:16" ht="12.75">
      <c r="A86" s="46" t="s">
        <v>48</v>
      </c>
      <c r="B86" s="50"/>
      <c r="C86" s="236"/>
      <c r="D86" s="236"/>
      <c r="E86" s="51"/>
      <c r="F86" s="51"/>
      <c r="G86" s="51"/>
      <c r="H86" s="51"/>
      <c r="I86" s="51"/>
      <c r="J86" s="51"/>
      <c r="K86" s="51"/>
      <c r="L86" s="51"/>
      <c r="M86" s="51"/>
      <c r="N86" s="158">
        <f>SUM(N83:N85)</f>
        <v>1500</v>
      </c>
      <c r="O86" s="158"/>
      <c r="P86" s="158">
        <f>N86</f>
        <v>1500</v>
      </c>
    </row>
    <row r="87" spans="1:16" ht="12.75">
      <c r="A87" s="46" t="s">
        <v>50</v>
      </c>
      <c r="B87" s="50"/>
      <c r="C87" s="212"/>
      <c r="D87" s="212"/>
      <c r="E87" s="54"/>
      <c r="F87" s="51"/>
      <c r="G87" s="51"/>
      <c r="H87" s="51"/>
      <c r="I87" s="51"/>
      <c r="J87" s="51"/>
      <c r="K87" s="51"/>
      <c r="L87" s="51"/>
      <c r="M87" s="51"/>
      <c r="N87" s="158">
        <f>N86+N81</f>
        <v>135695</v>
      </c>
      <c r="O87" s="158">
        <f>O86+O81</f>
        <v>38770</v>
      </c>
      <c r="P87" s="158">
        <f>P86+P81</f>
        <v>174465</v>
      </c>
    </row>
    <row r="88" spans="1:16" ht="15" customHeight="1">
      <c r="A88" s="207" t="s">
        <v>133</v>
      </c>
      <c r="B88" s="208"/>
      <c r="C88" s="208"/>
      <c r="D88" s="208"/>
      <c r="E88" s="208"/>
      <c r="F88" s="208"/>
      <c r="G88" s="208"/>
      <c r="H88" s="208"/>
      <c r="I88" s="208"/>
      <c r="J88" s="208"/>
      <c r="K88" s="208"/>
      <c r="L88" s="208"/>
      <c r="M88" s="208"/>
      <c r="N88" s="208"/>
      <c r="O88" s="208"/>
      <c r="P88" s="209"/>
    </row>
    <row r="89" spans="1:16" ht="14.25" customHeight="1">
      <c r="A89" s="204" t="s">
        <v>129</v>
      </c>
      <c r="B89" s="169" t="s">
        <v>119</v>
      </c>
      <c r="C89" s="188"/>
      <c r="D89" s="55"/>
      <c r="E89" s="55"/>
      <c r="F89" s="55"/>
      <c r="G89" s="55"/>
      <c r="H89" s="55"/>
      <c r="I89" s="55"/>
      <c r="J89" s="55"/>
      <c r="K89" s="55"/>
      <c r="L89" s="55"/>
      <c r="M89" s="55"/>
      <c r="N89" s="161"/>
      <c r="O89" s="161"/>
      <c r="P89" s="56"/>
    </row>
    <row r="90" spans="1:16" ht="25.5">
      <c r="A90" s="205"/>
      <c r="B90" s="193">
        <v>1.1</v>
      </c>
      <c r="C90" s="57" t="s">
        <v>120</v>
      </c>
      <c r="D90" s="176"/>
      <c r="E90" s="184" t="s">
        <v>17</v>
      </c>
      <c r="F90" s="184" t="s">
        <v>17</v>
      </c>
      <c r="G90" s="176"/>
      <c r="H90" s="176"/>
      <c r="I90" s="176"/>
      <c r="J90" s="178" t="s">
        <v>51</v>
      </c>
      <c r="K90" s="178" t="s">
        <v>22</v>
      </c>
      <c r="L90" s="178" t="s">
        <v>121</v>
      </c>
      <c r="M90" s="58" t="s">
        <v>52</v>
      </c>
      <c r="N90" s="59">
        <v>3000</v>
      </c>
      <c r="O90" s="60"/>
      <c r="P90" s="59">
        <v>3000</v>
      </c>
    </row>
    <row r="91" spans="1:16" ht="12.75">
      <c r="A91" s="205"/>
      <c r="B91" s="194"/>
      <c r="C91" s="62"/>
      <c r="D91" s="187"/>
      <c r="E91" s="192"/>
      <c r="F91" s="192"/>
      <c r="G91" s="187"/>
      <c r="H91" s="187"/>
      <c r="I91" s="187"/>
      <c r="J91" s="180"/>
      <c r="K91" s="180"/>
      <c r="L91" s="180"/>
      <c r="M91" s="76" t="s">
        <v>53</v>
      </c>
      <c r="N91" s="63">
        <v>3500</v>
      </c>
      <c r="O91" s="64"/>
      <c r="P91" s="65">
        <v>3500</v>
      </c>
    </row>
    <row r="92" spans="1:16" ht="12.75">
      <c r="A92" s="205"/>
      <c r="B92" s="186" t="s">
        <v>56</v>
      </c>
      <c r="C92" s="190" t="s">
        <v>122</v>
      </c>
      <c r="D92" s="185" t="s">
        <v>17</v>
      </c>
      <c r="E92" s="185" t="s">
        <v>17</v>
      </c>
      <c r="F92" s="185"/>
      <c r="G92" s="185"/>
      <c r="H92" s="177"/>
      <c r="I92" s="177"/>
      <c r="J92" s="179" t="s">
        <v>51</v>
      </c>
      <c r="K92" s="179" t="s">
        <v>22</v>
      </c>
      <c r="L92" s="179" t="s">
        <v>121</v>
      </c>
      <c r="M92" s="74" t="s">
        <v>55</v>
      </c>
      <c r="N92" s="32">
        <v>1000</v>
      </c>
      <c r="O92" s="71"/>
      <c r="P92" s="32">
        <v>1000</v>
      </c>
    </row>
    <row r="93" spans="1:16" ht="12.75">
      <c r="A93" s="205"/>
      <c r="B93" s="189"/>
      <c r="C93" s="191"/>
      <c r="D93" s="192"/>
      <c r="E93" s="192"/>
      <c r="F93" s="192"/>
      <c r="G93" s="192"/>
      <c r="H93" s="187"/>
      <c r="I93" s="187"/>
      <c r="J93" s="180"/>
      <c r="K93" s="180"/>
      <c r="L93" s="180"/>
      <c r="M93" s="74" t="s">
        <v>53</v>
      </c>
      <c r="N93" s="72">
        <v>3500</v>
      </c>
      <c r="O93" s="15"/>
      <c r="P93" s="72">
        <v>3500</v>
      </c>
    </row>
    <row r="94" spans="1:16" ht="14.25" customHeight="1">
      <c r="A94" s="205"/>
      <c r="B94" s="169" t="s">
        <v>123</v>
      </c>
      <c r="C94" s="188"/>
      <c r="D94" s="55"/>
      <c r="E94" s="55"/>
      <c r="F94" s="55"/>
      <c r="G94" s="55"/>
      <c r="H94" s="55"/>
      <c r="I94" s="55"/>
      <c r="J94" s="55"/>
      <c r="K94" s="55"/>
      <c r="L94" s="55"/>
      <c r="M94" s="55"/>
      <c r="N94" s="55"/>
      <c r="O94" s="55"/>
      <c r="P94" s="56"/>
    </row>
    <row r="95" spans="1:16" ht="25.5">
      <c r="A95" s="205"/>
      <c r="B95" s="186">
        <v>2.1</v>
      </c>
      <c r="C95" s="182" t="s">
        <v>57</v>
      </c>
      <c r="D95" s="184"/>
      <c r="E95" s="184"/>
      <c r="F95" s="176" t="s">
        <v>17</v>
      </c>
      <c r="G95" s="184" t="s">
        <v>17</v>
      </c>
      <c r="H95" s="176"/>
      <c r="I95" s="176"/>
      <c r="J95" s="178" t="s">
        <v>51</v>
      </c>
      <c r="K95" s="178" t="s">
        <v>22</v>
      </c>
      <c r="L95" s="178" t="s">
        <v>121</v>
      </c>
      <c r="M95" s="74" t="s">
        <v>54</v>
      </c>
      <c r="N95" s="32">
        <v>8000</v>
      </c>
      <c r="O95" s="73"/>
      <c r="P95" s="32">
        <f>N95+O95</f>
        <v>8000</v>
      </c>
    </row>
    <row r="96" spans="1:16" ht="12.75">
      <c r="A96" s="205"/>
      <c r="B96" s="181"/>
      <c r="C96" s="183"/>
      <c r="D96" s="185"/>
      <c r="E96" s="185"/>
      <c r="F96" s="187"/>
      <c r="G96" s="185"/>
      <c r="H96" s="177"/>
      <c r="I96" s="177"/>
      <c r="J96" s="179"/>
      <c r="K96" s="179"/>
      <c r="L96" s="179"/>
      <c r="M96" s="58" t="s">
        <v>53</v>
      </c>
      <c r="N96" s="66">
        <v>4000</v>
      </c>
      <c r="O96" s="67"/>
      <c r="P96" s="66">
        <v>4000</v>
      </c>
    </row>
    <row r="97" spans="1:16" ht="12.75" customHeight="1">
      <c r="A97" s="205"/>
      <c r="B97" s="181">
        <v>2.2</v>
      </c>
      <c r="C97" s="182" t="s">
        <v>124</v>
      </c>
      <c r="D97" s="184" t="s">
        <v>17</v>
      </c>
      <c r="E97" s="184" t="s">
        <v>17</v>
      </c>
      <c r="F97" s="184" t="s">
        <v>17</v>
      </c>
      <c r="G97" s="184" t="s">
        <v>17</v>
      </c>
      <c r="H97" s="176"/>
      <c r="I97" s="176"/>
      <c r="J97" s="178" t="s">
        <v>51</v>
      </c>
      <c r="K97" s="178" t="s">
        <v>22</v>
      </c>
      <c r="L97" s="178" t="s">
        <v>121</v>
      </c>
      <c r="M97" s="178" t="s">
        <v>54</v>
      </c>
      <c r="N97" s="172">
        <v>5000</v>
      </c>
      <c r="O97" s="174">
        <v>0</v>
      </c>
      <c r="P97" s="172">
        <f>N97+O97</f>
        <v>5000</v>
      </c>
    </row>
    <row r="98" spans="1:16" ht="12.75" customHeight="1">
      <c r="A98" s="205"/>
      <c r="B98" s="181"/>
      <c r="C98" s="183"/>
      <c r="D98" s="185"/>
      <c r="E98" s="185"/>
      <c r="F98" s="185"/>
      <c r="G98" s="185"/>
      <c r="H98" s="177"/>
      <c r="I98" s="177"/>
      <c r="J98" s="179"/>
      <c r="K98" s="179"/>
      <c r="L98" s="179"/>
      <c r="M98" s="180"/>
      <c r="N98" s="173"/>
      <c r="O98" s="175"/>
      <c r="P98" s="173"/>
    </row>
    <row r="99" spans="1:16" ht="12.75">
      <c r="A99" s="205"/>
      <c r="B99" s="181"/>
      <c r="C99" s="183"/>
      <c r="D99" s="185"/>
      <c r="E99" s="185"/>
      <c r="F99" s="185"/>
      <c r="G99" s="185"/>
      <c r="H99" s="177"/>
      <c r="I99" s="177"/>
      <c r="J99" s="179"/>
      <c r="K99" s="179"/>
      <c r="L99" s="179"/>
      <c r="M99" s="74" t="s">
        <v>55</v>
      </c>
      <c r="N99" s="32">
        <v>2000</v>
      </c>
      <c r="O99" s="75"/>
      <c r="P99" s="32">
        <v>2000</v>
      </c>
    </row>
    <row r="100" spans="1:16" ht="12.75">
      <c r="A100" s="205"/>
      <c r="B100" s="181"/>
      <c r="C100" s="183"/>
      <c r="D100" s="185"/>
      <c r="E100" s="185"/>
      <c r="F100" s="185"/>
      <c r="G100" s="185"/>
      <c r="H100" s="177"/>
      <c r="I100" s="177"/>
      <c r="J100" s="179"/>
      <c r="K100" s="179"/>
      <c r="L100" s="179"/>
      <c r="M100" s="58" t="s">
        <v>53</v>
      </c>
      <c r="N100" s="66">
        <v>6000</v>
      </c>
      <c r="O100" s="67"/>
      <c r="P100" s="66">
        <v>6000</v>
      </c>
    </row>
    <row r="101" spans="1:16" ht="25.5">
      <c r="A101" s="205"/>
      <c r="B101" s="181"/>
      <c r="C101" s="183"/>
      <c r="D101" s="185"/>
      <c r="E101" s="185"/>
      <c r="F101" s="185"/>
      <c r="G101" s="185"/>
      <c r="H101" s="177"/>
      <c r="I101" s="177"/>
      <c r="J101" s="179"/>
      <c r="K101" s="179"/>
      <c r="L101" s="179"/>
      <c r="M101" s="58" t="s">
        <v>58</v>
      </c>
      <c r="N101" s="66">
        <v>32500</v>
      </c>
      <c r="O101" s="67"/>
      <c r="P101" s="66">
        <v>32500</v>
      </c>
    </row>
    <row r="102" spans="1:16" ht="12.75">
      <c r="A102" s="205"/>
      <c r="B102" s="186">
        <v>2.3</v>
      </c>
      <c r="C102" s="182" t="s">
        <v>59</v>
      </c>
      <c r="D102" s="184" t="s">
        <v>17</v>
      </c>
      <c r="E102" s="184" t="s">
        <v>17</v>
      </c>
      <c r="F102" s="184" t="s">
        <v>17</v>
      </c>
      <c r="G102" s="184" t="s">
        <v>17</v>
      </c>
      <c r="H102" s="176"/>
      <c r="I102" s="176"/>
      <c r="J102" s="178" t="s">
        <v>51</v>
      </c>
      <c r="K102" s="178" t="s">
        <v>22</v>
      </c>
      <c r="L102" s="178" t="s">
        <v>121</v>
      </c>
      <c r="M102" s="74" t="s">
        <v>55</v>
      </c>
      <c r="N102" s="32">
        <v>4000</v>
      </c>
      <c r="O102" s="75"/>
      <c r="P102" s="32">
        <v>4000</v>
      </c>
    </row>
    <row r="103" spans="1:16" ht="12.75">
      <c r="A103" s="205"/>
      <c r="B103" s="189"/>
      <c r="C103" s="196"/>
      <c r="D103" s="192"/>
      <c r="E103" s="192"/>
      <c r="F103" s="192"/>
      <c r="G103" s="192"/>
      <c r="H103" s="187"/>
      <c r="I103" s="187"/>
      <c r="J103" s="180"/>
      <c r="K103" s="180"/>
      <c r="L103" s="180"/>
      <c r="M103" s="74" t="s">
        <v>60</v>
      </c>
      <c r="N103" s="32">
        <v>6000</v>
      </c>
      <c r="O103" s="75"/>
      <c r="P103" s="32">
        <v>6000</v>
      </c>
    </row>
    <row r="104" spans="1:16" ht="12.75">
      <c r="A104" s="205"/>
      <c r="B104" s="186">
        <v>2.4</v>
      </c>
      <c r="C104" s="182" t="s">
        <v>61</v>
      </c>
      <c r="D104" s="68"/>
      <c r="E104" s="108"/>
      <c r="F104" s="108"/>
      <c r="G104" s="108"/>
      <c r="H104" s="109"/>
      <c r="I104" s="69"/>
      <c r="J104" s="70"/>
      <c r="K104" s="70"/>
      <c r="L104" s="70"/>
      <c r="M104" s="76" t="s">
        <v>62</v>
      </c>
      <c r="N104" s="32">
        <v>2200</v>
      </c>
      <c r="O104" s="75"/>
      <c r="P104" s="32">
        <f>N104</f>
        <v>2200</v>
      </c>
    </row>
    <row r="105" spans="1:16" ht="25.5">
      <c r="A105" s="205"/>
      <c r="B105" s="189"/>
      <c r="C105" s="196"/>
      <c r="D105" s="68" t="s">
        <v>17</v>
      </c>
      <c r="E105" s="68" t="s">
        <v>17</v>
      </c>
      <c r="F105" s="68" t="s">
        <v>17</v>
      </c>
      <c r="G105" s="68" t="s">
        <v>17</v>
      </c>
      <c r="H105" s="109"/>
      <c r="I105" s="69"/>
      <c r="J105" s="70" t="s">
        <v>51</v>
      </c>
      <c r="K105" s="70" t="s">
        <v>22</v>
      </c>
      <c r="L105" s="70" t="s">
        <v>121</v>
      </c>
      <c r="M105" s="61" t="s">
        <v>58</v>
      </c>
      <c r="N105" s="32">
        <v>2200</v>
      </c>
      <c r="O105" s="75"/>
      <c r="P105" s="32">
        <f>N105</f>
        <v>2200</v>
      </c>
    </row>
    <row r="106" spans="1:16" ht="12.75" customHeight="1">
      <c r="A106" s="205"/>
      <c r="B106" s="169" t="s">
        <v>125</v>
      </c>
      <c r="C106" s="170"/>
      <c r="D106" s="170"/>
      <c r="E106" s="170"/>
      <c r="F106" s="170"/>
      <c r="G106" s="170"/>
      <c r="H106" s="170"/>
      <c r="I106" s="170"/>
      <c r="J106" s="170"/>
      <c r="K106" s="170"/>
      <c r="L106" s="170"/>
      <c r="M106" s="170"/>
      <c r="N106" s="170"/>
      <c r="O106" s="170"/>
      <c r="P106" s="171"/>
    </row>
    <row r="107" spans="1:16" ht="25.5">
      <c r="A107" s="205"/>
      <c r="B107" s="78">
        <v>3.1</v>
      </c>
      <c r="C107" s="182" t="s">
        <v>63</v>
      </c>
      <c r="D107" s="184"/>
      <c r="E107" s="184" t="s">
        <v>17</v>
      </c>
      <c r="F107" s="176" t="s">
        <v>17</v>
      </c>
      <c r="G107" s="184"/>
      <c r="H107" s="176"/>
      <c r="I107" s="176"/>
      <c r="J107" s="178" t="s">
        <v>51</v>
      </c>
      <c r="K107" s="178" t="s">
        <v>22</v>
      </c>
      <c r="L107" s="178" t="s">
        <v>121</v>
      </c>
      <c r="M107" s="58" t="s">
        <v>54</v>
      </c>
      <c r="N107" s="66">
        <v>4000</v>
      </c>
      <c r="O107" s="67">
        <v>0</v>
      </c>
      <c r="P107" s="66">
        <f>N107+O107</f>
        <v>4000</v>
      </c>
    </row>
    <row r="108" spans="1:16" ht="12.75">
      <c r="A108" s="205"/>
      <c r="B108" s="79"/>
      <c r="C108" s="183"/>
      <c r="D108" s="185"/>
      <c r="E108" s="185"/>
      <c r="F108" s="187"/>
      <c r="G108" s="185"/>
      <c r="H108" s="177"/>
      <c r="I108" s="177"/>
      <c r="J108" s="179"/>
      <c r="K108" s="179"/>
      <c r="L108" s="179"/>
      <c r="M108" s="58" t="s">
        <v>53</v>
      </c>
      <c r="N108" s="66">
        <v>3000</v>
      </c>
      <c r="O108" s="67"/>
      <c r="P108" s="66">
        <v>3000</v>
      </c>
    </row>
    <row r="109" spans="1:16" ht="25.5">
      <c r="A109" s="205"/>
      <c r="B109" s="78">
        <v>3.2</v>
      </c>
      <c r="C109" s="182" t="s">
        <v>64</v>
      </c>
      <c r="D109" s="184"/>
      <c r="E109" s="184"/>
      <c r="F109" s="176" t="s">
        <v>17</v>
      </c>
      <c r="G109" s="184" t="s">
        <v>17</v>
      </c>
      <c r="H109" s="176"/>
      <c r="I109" s="176"/>
      <c r="J109" s="178" t="s">
        <v>51</v>
      </c>
      <c r="K109" s="178" t="s">
        <v>22</v>
      </c>
      <c r="L109" s="178" t="s">
        <v>121</v>
      </c>
      <c r="M109" s="58" t="s">
        <v>54</v>
      </c>
      <c r="N109" s="66">
        <v>4000</v>
      </c>
      <c r="O109" s="67">
        <v>0</v>
      </c>
      <c r="P109" s="66">
        <f>N109+O109</f>
        <v>4000</v>
      </c>
    </row>
    <row r="110" spans="1:16" ht="12.75">
      <c r="A110" s="205"/>
      <c r="B110" s="79"/>
      <c r="C110" s="195"/>
      <c r="D110" s="185"/>
      <c r="E110" s="185"/>
      <c r="F110" s="187"/>
      <c r="G110" s="185"/>
      <c r="H110" s="177"/>
      <c r="I110" s="177"/>
      <c r="J110" s="179"/>
      <c r="K110" s="179"/>
      <c r="L110" s="179"/>
      <c r="M110" s="58" t="s">
        <v>53</v>
      </c>
      <c r="N110" s="66">
        <v>3000</v>
      </c>
      <c r="O110" s="67"/>
      <c r="P110" s="66">
        <v>3000</v>
      </c>
    </row>
    <row r="111" spans="1:16" ht="25.5">
      <c r="A111" s="205"/>
      <c r="B111" s="78">
        <v>3.3</v>
      </c>
      <c r="C111" s="182" t="s">
        <v>65</v>
      </c>
      <c r="D111" s="184"/>
      <c r="E111" s="184" t="s">
        <v>17</v>
      </c>
      <c r="F111" s="184" t="s">
        <v>17</v>
      </c>
      <c r="G111" s="184"/>
      <c r="H111" s="176"/>
      <c r="I111" s="176"/>
      <c r="J111" s="178" t="s">
        <v>51</v>
      </c>
      <c r="K111" s="178" t="s">
        <v>22</v>
      </c>
      <c r="L111" s="178" t="s">
        <v>121</v>
      </c>
      <c r="M111" s="58" t="s">
        <v>54</v>
      </c>
      <c r="N111" s="66">
        <v>4000</v>
      </c>
      <c r="O111" s="67">
        <v>0</v>
      </c>
      <c r="P111" s="66">
        <f>N111+O111</f>
        <v>4000</v>
      </c>
    </row>
    <row r="112" spans="1:16" ht="12.75">
      <c r="A112" s="205"/>
      <c r="B112" s="79"/>
      <c r="C112" s="183"/>
      <c r="D112" s="185"/>
      <c r="E112" s="185"/>
      <c r="F112" s="185"/>
      <c r="G112" s="185"/>
      <c r="H112" s="177"/>
      <c r="I112" s="177"/>
      <c r="J112" s="179"/>
      <c r="K112" s="179"/>
      <c r="L112" s="179"/>
      <c r="M112" s="58" t="s">
        <v>53</v>
      </c>
      <c r="N112" s="66">
        <v>4000</v>
      </c>
      <c r="O112" s="67"/>
      <c r="P112" s="66">
        <v>4000</v>
      </c>
    </row>
    <row r="113" spans="1:16" ht="14.25" customHeight="1">
      <c r="A113" s="205"/>
      <c r="B113" s="78">
        <v>3.4</v>
      </c>
      <c r="C113" s="182" t="s">
        <v>66</v>
      </c>
      <c r="D113" s="184" t="s">
        <v>17</v>
      </c>
      <c r="E113" s="184" t="s">
        <v>17</v>
      </c>
      <c r="F113" s="184" t="s">
        <v>17</v>
      </c>
      <c r="G113" s="184" t="s">
        <v>17</v>
      </c>
      <c r="H113" s="176"/>
      <c r="I113" s="176"/>
      <c r="J113" s="178" t="s">
        <v>51</v>
      </c>
      <c r="K113" s="178" t="s">
        <v>22</v>
      </c>
      <c r="L113" s="178" t="s">
        <v>121</v>
      </c>
      <c r="M113" s="178" t="s">
        <v>54</v>
      </c>
      <c r="N113" s="172">
        <v>5000</v>
      </c>
      <c r="O113" s="174">
        <v>0</v>
      </c>
      <c r="P113" s="172">
        <f>N113+O113</f>
        <v>5000</v>
      </c>
    </row>
    <row r="114" spans="1:16" ht="14.25" customHeight="1">
      <c r="A114" s="205"/>
      <c r="B114" s="80"/>
      <c r="C114" s="183"/>
      <c r="D114" s="185"/>
      <c r="E114" s="185"/>
      <c r="F114" s="185"/>
      <c r="G114" s="185"/>
      <c r="H114" s="177"/>
      <c r="I114" s="177"/>
      <c r="J114" s="179"/>
      <c r="K114" s="179"/>
      <c r="L114" s="179"/>
      <c r="M114" s="180"/>
      <c r="N114" s="173"/>
      <c r="O114" s="175"/>
      <c r="P114" s="173"/>
    </row>
    <row r="115" spans="1:16" ht="15" customHeight="1">
      <c r="A115" s="205"/>
      <c r="B115" s="80"/>
      <c r="C115" s="183"/>
      <c r="D115" s="185"/>
      <c r="E115" s="185"/>
      <c r="F115" s="185"/>
      <c r="G115" s="185"/>
      <c r="H115" s="177"/>
      <c r="I115" s="177"/>
      <c r="J115" s="179"/>
      <c r="K115" s="179"/>
      <c r="L115" s="179"/>
      <c r="M115" s="58" t="s">
        <v>67</v>
      </c>
      <c r="N115" s="66">
        <v>7000</v>
      </c>
      <c r="O115" s="67"/>
      <c r="P115" s="66">
        <v>7000</v>
      </c>
    </row>
    <row r="116" spans="1:16" ht="12.75" customHeight="1">
      <c r="A116" s="205"/>
      <c r="B116" s="169" t="s">
        <v>126</v>
      </c>
      <c r="C116" s="170"/>
      <c r="D116" s="170"/>
      <c r="E116" s="170"/>
      <c r="F116" s="170"/>
      <c r="G116" s="170"/>
      <c r="H116" s="170"/>
      <c r="I116" s="170"/>
      <c r="J116" s="170"/>
      <c r="K116" s="170"/>
      <c r="L116" s="170"/>
      <c r="M116" s="170"/>
      <c r="N116" s="170"/>
      <c r="O116" s="170"/>
      <c r="P116" s="171"/>
    </row>
    <row r="117" spans="1:16" ht="12.75">
      <c r="A117" s="205"/>
      <c r="B117" s="77">
        <v>4.1</v>
      </c>
      <c r="C117" s="8" t="s">
        <v>68</v>
      </c>
      <c r="D117" s="9"/>
      <c r="E117" s="9"/>
      <c r="F117" s="110" t="s">
        <v>17</v>
      </c>
      <c r="G117" s="9"/>
      <c r="H117" s="10"/>
      <c r="I117" s="10"/>
      <c r="J117" s="30" t="s">
        <v>51</v>
      </c>
      <c r="K117" s="30" t="s">
        <v>22</v>
      </c>
      <c r="L117" s="74" t="s">
        <v>121</v>
      </c>
      <c r="M117" s="15" t="s">
        <v>53</v>
      </c>
      <c r="N117" s="81">
        <v>3000</v>
      </c>
      <c r="O117" s="73"/>
      <c r="P117" s="81">
        <v>3000</v>
      </c>
    </row>
    <row r="118" spans="1:16" ht="25.5">
      <c r="A118" s="205"/>
      <c r="B118" s="112">
        <v>4.2</v>
      </c>
      <c r="C118" s="8" t="s">
        <v>127</v>
      </c>
      <c r="D118" s="9"/>
      <c r="E118" s="9" t="s">
        <v>17</v>
      </c>
      <c r="F118" s="82"/>
      <c r="G118" s="9"/>
      <c r="H118" s="10"/>
      <c r="I118" s="10"/>
      <c r="J118" s="30" t="s">
        <v>51</v>
      </c>
      <c r="K118" s="30" t="s">
        <v>22</v>
      </c>
      <c r="L118" s="74" t="s">
        <v>121</v>
      </c>
      <c r="M118" s="15" t="s">
        <v>128</v>
      </c>
      <c r="N118" s="83">
        <v>2000</v>
      </c>
      <c r="O118" s="73"/>
      <c r="P118" s="81">
        <f>N118</f>
        <v>2000</v>
      </c>
    </row>
    <row r="119" spans="1:16" ht="12.75">
      <c r="A119" s="205"/>
      <c r="B119" s="77">
        <v>4.3</v>
      </c>
      <c r="C119" s="8" t="s">
        <v>69</v>
      </c>
      <c r="D119" s="9"/>
      <c r="E119" s="9" t="s">
        <v>17</v>
      </c>
      <c r="F119" s="9" t="s">
        <v>17</v>
      </c>
      <c r="G119" s="9"/>
      <c r="H119" s="10"/>
      <c r="I119" s="10"/>
      <c r="J119" s="30" t="s">
        <v>51</v>
      </c>
      <c r="K119" s="30" t="s">
        <v>22</v>
      </c>
      <c r="L119" s="74" t="s">
        <v>121</v>
      </c>
      <c r="M119" s="15" t="s">
        <v>53</v>
      </c>
      <c r="N119" s="32">
        <v>4500</v>
      </c>
      <c r="O119" s="73"/>
      <c r="P119" s="32">
        <f>N119+O116</f>
        <v>4500</v>
      </c>
    </row>
    <row r="120" spans="1:16" ht="12.75">
      <c r="A120" s="205"/>
      <c r="B120" s="113">
        <v>5</v>
      </c>
      <c r="C120" s="84" t="s">
        <v>70</v>
      </c>
      <c r="D120" s="9" t="s">
        <v>17</v>
      </c>
      <c r="E120" s="9" t="s">
        <v>17</v>
      </c>
      <c r="F120" s="9" t="s">
        <v>17</v>
      </c>
      <c r="G120" s="9" t="s">
        <v>17</v>
      </c>
      <c r="H120" s="10" t="s">
        <v>17</v>
      </c>
      <c r="I120" s="10" t="s">
        <v>17</v>
      </c>
      <c r="J120" s="30" t="s">
        <v>51</v>
      </c>
      <c r="K120" s="30" t="s">
        <v>22</v>
      </c>
      <c r="L120" s="74" t="s">
        <v>121</v>
      </c>
      <c r="M120" s="15"/>
      <c r="N120" s="32">
        <v>8000</v>
      </c>
      <c r="O120" s="73"/>
      <c r="P120" s="32">
        <v>8000</v>
      </c>
    </row>
    <row r="121" spans="1:16" ht="12.75">
      <c r="A121" s="205"/>
      <c r="B121" s="113">
        <v>6</v>
      </c>
      <c r="C121" s="84" t="s">
        <v>71</v>
      </c>
      <c r="D121" s="9" t="s">
        <v>17</v>
      </c>
      <c r="E121" s="9" t="s">
        <v>17</v>
      </c>
      <c r="F121" s="9" t="s">
        <v>17</v>
      </c>
      <c r="G121" s="9" t="s">
        <v>17</v>
      </c>
      <c r="H121" s="10"/>
      <c r="I121" s="10"/>
      <c r="J121" s="30" t="s">
        <v>51</v>
      </c>
      <c r="K121" s="30" t="s">
        <v>22</v>
      </c>
      <c r="L121" s="74" t="s">
        <v>121</v>
      </c>
      <c r="M121" s="15"/>
      <c r="N121" s="32">
        <v>2800</v>
      </c>
      <c r="O121" s="73"/>
      <c r="P121" s="32">
        <f>N121</f>
        <v>2800</v>
      </c>
    </row>
    <row r="122" spans="1:16" ht="12.75">
      <c r="A122" s="206"/>
      <c r="B122" s="114">
        <v>7</v>
      </c>
      <c r="C122" s="84" t="s">
        <v>72</v>
      </c>
      <c r="D122" s="9" t="s">
        <v>17</v>
      </c>
      <c r="E122" s="9" t="s">
        <v>17</v>
      </c>
      <c r="F122" s="9" t="s">
        <v>17</v>
      </c>
      <c r="G122" s="9" t="s">
        <v>17</v>
      </c>
      <c r="H122" s="10"/>
      <c r="I122" s="10"/>
      <c r="J122" s="30" t="s">
        <v>51</v>
      </c>
      <c r="K122" s="30" t="s">
        <v>22</v>
      </c>
      <c r="L122" s="74" t="s">
        <v>121</v>
      </c>
      <c r="M122" s="15"/>
      <c r="N122" s="32">
        <v>1800</v>
      </c>
      <c r="O122" s="73">
        <v>0</v>
      </c>
      <c r="P122" s="32">
        <f>N122+O122</f>
        <v>1800</v>
      </c>
    </row>
    <row r="123" spans="1:16" ht="12.75">
      <c r="A123" s="10" t="s">
        <v>144</v>
      </c>
      <c r="B123" s="60"/>
      <c r="C123" s="16"/>
      <c r="D123" s="16"/>
      <c r="E123" s="16"/>
      <c r="F123" s="16"/>
      <c r="G123" s="16"/>
      <c r="H123" s="16"/>
      <c r="I123" s="16"/>
      <c r="J123" s="16"/>
      <c r="K123" s="16"/>
      <c r="L123" s="111"/>
      <c r="M123" s="16"/>
      <c r="N123" s="38">
        <f>SUM(N89:N122)</f>
        <v>139000</v>
      </c>
      <c r="O123" s="39"/>
      <c r="P123" s="38">
        <f>SUM(P89:P122)</f>
        <v>139000</v>
      </c>
    </row>
    <row r="124" spans="1:16" ht="12.75">
      <c r="A124" s="166"/>
      <c r="B124" s="164" t="s">
        <v>16</v>
      </c>
      <c r="C124" s="165"/>
      <c r="D124" s="19"/>
      <c r="E124" s="19"/>
      <c r="F124" s="19"/>
      <c r="G124" s="19"/>
      <c r="H124" s="19"/>
      <c r="I124" s="19"/>
      <c r="J124" s="20"/>
      <c r="K124" s="20"/>
      <c r="L124" s="20"/>
      <c r="M124" s="53"/>
      <c r="N124" s="41"/>
      <c r="O124" s="41"/>
      <c r="P124" s="98"/>
    </row>
    <row r="125" spans="1:16" ht="12.75" customHeight="1">
      <c r="A125" s="167"/>
      <c r="B125" s="22">
        <v>1</v>
      </c>
      <c r="C125" s="122" t="s">
        <v>147</v>
      </c>
      <c r="D125" s="19" t="s">
        <v>17</v>
      </c>
      <c r="E125" s="19" t="s">
        <v>17</v>
      </c>
      <c r="F125" s="19" t="s">
        <v>17</v>
      </c>
      <c r="G125" s="19" t="s">
        <v>17</v>
      </c>
      <c r="H125" s="19"/>
      <c r="I125" s="19"/>
      <c r="J125" s="20" t="s">
        <v>160</v>
      </c>
      <c r="K125" s="20" t="s">
        <v>22</v>
      </c>
      <c r="L125" s="20" t="s">
        <v>153</v>
      </c>
      <c r="M125" s="20" t="s">
        <v>31</v>
      </c>
      <c r="N125" s="42">
        <v>700</v>
      </c>
      <c r="O125" s="42"/>
      <c r="P125" s="38">
        <f>N125</f>
        <v>700</v>
      </c>
    </row>
    <row r="126" spans="1:16" ht="12.75" customHeight="1">
      <c r="A126" s="167"/>
      <c r="B126" s="20">
        <v>2</v>
      </c>
      <c r="C126" s="123" t="s">
        <v>49</v>
      </c>
      <c r="D126" s="26"/>
      <c r="E126" s="26" t="s">
        <v>17</v>
      </c>
      <c r="F126" s="26" t="s">
        <v>17</v>
      </c>
      <c r="G126" s="26" t="s">
        <v>17</v>
      </c>
      <c r="H126" s="26"/>
      <c r="I126" s="26"/>
      <c r="J126" s="20" t="s">
        <v>160</v>
      </c>
      <c r="K126" s="20" t="s">
        <v>22</v>
      </c>
      <c r="L126" s="20" t="s">
        <v>153</v>
      </c>
      <c r="M126" s="20" t="s">
        <v>31</v>
      </c>
      <c r="N126" s="42"/>
      <c r="O126" s="42"/>
      <c r="P126" s="38"/>
    </row>
    <row r="127" spans="1:16" ht="12.75" customHeight="1">
      <c r="A127" s="167"/>
      <c r="B127" s="20">
        <v>3</v>
      </c>
      <c r="C127" s="123" t="s">
        <v>148</v>
      </c>
      <c r="D127" s="19" t="s">
        <v>17</v>
      </c>
      <c r="E127" s="19" t="s">
        <v>17</v>
      </c>
      <c r="F127" s="19" t="s">
        <v>17</v>
      </c>
      <c r="G127" s="19" t="s">
        <v>17</v>
      </c>
      <c r="H127" s="19"/>
      <c r="I127" s="19"/>
      <c r="J127" s="20" t="s">
        <v>160</v>
      </c>
      <c r="K127" s="20" t="s">
        <v>22</v>
      </c>
      <c r="L127" s="20" t="s">
        <v>153</v>
      </c>
      <c r="M127" s="20" t="s">
        <v>31</v>
      </c>
      <c r="N127" s="42"/>
      <c r="O127" s="42"/>
      <c r="P127" s="43"/>
    </row>
    <row r="128" spans="1:16" ht="12.75" customHeight="1">
      <c r="A128" s="167"/>
      <c r="B128" s="20">
        <v>4</v>
      </c>
      <c r="C128" s="123" t="s">
        <v>145</v>
      </c>
      <c r="D128" s="19"/>
      <c r="E128" s="19"/>
      <c r="F128" s="19" t="s">
        <v>17</v>
      </c>
      <c r="G128" s="19"/>
      <c r="H128" s="19"/>
      <c r="I128" s="19"/>
      <c r="J128" s="20" t="s">
        <v>160</v>
      </c>
      <c r="K128" s="20" t="s">
        <v>22</v>
      </c>
      <c r="L128" s="20" t="s">
        <v>153</v>
      </c>
      <c r="M128" s="20" t="s">
        <v>31</v>
      </c>
      <c r="N128" s="42">
        <v>500</v>
      </c>
      <c r="O128" s="42"/>
      <c r="P128" s="43">
        <f>N128</f>
        <v>500</v>
      </c>
    </row>
    <row r="129" spans="1:16" ht="12.75">
      <c r="A129" s="168"/>
      <c r="B129" s="22">
        <v>5</v>
      </c>
      <c r="C129" s="106" t="s">
        <v>142</v>
      </c>
      <c r="D129" s="19"/>
      <c r="E129" s="19"/>
      <c r="F129" s="19"/>
      <c r="G129" s="19"/>
      <c r="H129" s="19"/>
      <c r="I129" s="19"/>
      <c r="J129" s="20" t="s">
        <v>160</v>
      </c>
      <c r="K129" s="20" t="s">
        <v>22</v>
      </c>
      <c r="L129" s="20" t="s">
        <v>153</v>
      </c>
      <c r="M129" s="42"/>
      <c r="N129" s="42">
        <v>9100</v>
      </c>
      <c r="O129" s="42"/>
      <c r="P129" s="38">
        <f>N129</f>
        <v>9100</v>
      </c>
    </row>
    <row r="130" spans="1:16" ht="12.75">
      <c r="A130" s="10" t="s">
        <v>144</v>
      </c>
      <c r="B130" s="22"/>
      <c r="C130" s="16"/>
      <c r="D130" s="16"/>
      <c r="E130" s="16"/>
      <c r="F130" s="16"/>
      <c r="G130" s="16"/>
      <c r="H130" s="16"/>
      <c r="I130" s="16"/>
      <c r="J130" s="16"/>
      <c r="K130" s="16"/>
      <c r="L130" s="111"/>
      <c r="M130" s="16"/>
      <c r="N130" s="41">
        <f>SUM(N125:N129)</f>
        <v>10300</v>
      </c>
      <c r="O130" s="41"/>
      <c r="P130" s="41">
        <f>SUM(P125:P129)</f>
        <v>10300</v>
      </c>
    </row>
    <row r="131" spans="1:16" ht="12.75">
      <c r="A131" s="10" t="s">
        <v>50</v>
      </c>
      <c r="B131" s="60"/>
      <c r="C131" s="16"/>
      <c r="D131" s="16"/>
      <c r="E131" s="16"/>
      <c r="F131" s="16"/>
      <c r="G131" s="16"/>
      <c r="H131" s="16"/>
      <c r="I131" s="16"/>
      <c r="J131" s="16"/>
      <c r="K131" s="16"/>
      <c r="L131" s="111"/>
      <c r="M131" s="16"/>
      <c r="N131" s="38">
        <f>N130+N123</f>
        <v>149300</v>
      </c>
      <c r="O131" s="39"/>
      <c r="P131" s="38">
        <f>P130+P123</f>
        <v>149300</v>
      </c>
    </row>
    <row r="132" spans="1:17" ht="12.75">
      <c r="A132" s="10" t="s">
        <v>117</v>
      </c>
      <c r="B132" s="60"/>
      <c r="C132" s="16"/>
      <c r="D132" s="16"/>
      <c r="E132" s="16"/>
      <c r="F132" s="16"/>
      <c r="G132" s="16"/>
      <c r="H132" s="16"/>
      <c r="I132" s="16"/>
      <c r="J132" s="16"/>
      <c r="K132" s="16"/>
      <c r="L132" s="16"/>
      <c r="M132" s="16"/>
      <c r="N132" s="38">
        <f>N131+N71+N55+N49+N14+N11</f>
        <v>307530</v>
      </c>
      <c r="O132" s="38">
        <f>O131+O71+O55+O49+O14+O11</f>
        <v>5000</v>
      </c>
      <c r="P132" s="38">
        <f>P131+P71+P55+P49+P14+P11</f>
        <v>312530</v>
      </c>
      <c r="Q132" s="125"/>
    </row>
    <row r="133" spans="1:16" ht="12.75">
      <c r="A133" s="10" t="s">
        <v>118</v>
      </c>
      <c r="B133" s="60"/>
      <c r="C133" s="16"/>
      <c r="D133" s="16"/>
      <c r="E133" s="16"/>
      <c r="F133" s="16"/>
      <c r="G133" s="16"/>
      <c r="H133" s="16"/>
      <c r="I133" s="16"/>
      <c r="J133" s="16"/>
      <c r="K133" s="16"/>
      <c r="L133" s="16"/>
      <c r="M133" s="16"/>
      <c r="N133" s="43">
        <v>55000</v>
      </c>
      <c r="O133" s="39"/>
      <c r="P133" s="124">
        <f>N133:N137</f>
        <v>55000</v>
      </c>
    </row>
    <row r="134" spans="1:16" ht="12.75">
      <c r="A134" s="10" t="s">
        <v>141</v>
      </c>
      <c r="B134" s="60"/>
      <c r="C134" s="16"/>
      <c r="D134" s="16"/>
      <c r="E134" s="16"/>
      <c r="F134" s="16"/>
      <c r="G134" s="16"/>
      <c r="H134" s="16"/>
      <c r="I134" s="16"/>
      <c r="J134" s="16"/>
      <c r="K134" s="16"/>
      <c r="L134" s="16"/>
      <c r="M134" s="16"/>
      <c r="N134" s="38">
        <f>N87</f>
        <v>135695</v>
      </c>
      <c r="O134" s="39">
        <f>O87</f>
        <v>38770</v>
      </c>
      <c r="P134" s="124">
        <f>P87</f>
        <v>174465</v>
      </c>
    </row>
    <row r="135" spans="1:16" ht="12.75">
      <c r="A135" s="91" t="s">
        <v>154</v>
      </c>
      <c r="N135" s="159">
        <f>SUM(N132:N134)</f>
        <v>498225</v>
      </c>
      <c r="O135" s="159">
        <f>SUM(O132:O134)</f>
        <v>43770</v>
      </c>
      <c r="P135" s="159">
        <f>SUM(P132:P134)</f>
        <v>541995</v>
      </c>
    </row>
    <row r="140" ht="12.75">
      <c r="P140" s="90"/>
    </row>
    <row r="144" ht="12.75">
      <c r="P144" s="90"/>
    </row>
    <row r="146" spans="10:16" ht="12.75">
      <c r="J146" s="86"/>
      <c r="K146" s="87"/>
      <c r="L146" s="87"/>
      <c r="M146" s="87"/>
      <c r="N146" s="88"/>
      <c r="O146" s="89"/>
      <c r="P146" s="90"/>
    </row>
    <row r="147" spans="10:14" ht="12.75">
      <c r="J147" s="86"/>
      <c r="K147" s="87"/>
      <c r="L147" s="87"/>
      <c r="M147" s="87"/>
      <c r="N147" s="88"/>
    </row>
    <row r="148" spans="10:14" ht="12.75">
      <c r="J148" s="86"/>
      <c r="K148" s="87"/>
      <c r="L148" s="87"/>
      <c r="M148" s="87"/>
      <c r="N148" s="88"/>
    </row>
    <row r="149" spans="10:14" ht="12.75">
      <c r="J149" s="86"/>
      <c r="K149" s="87"/>
      <c r="L149" s="87"/>
      <c r="M149" s="87"/>
      <c r="N149" s="88"/>
    </row>
    <row r="150" spans="10:14" ht="12.75">
      <c r="J150" s="86"/>
      <c r="K150" s="87"/>
      <c r="L150" s="87"/>
      <c r="M150" s="87"/>
      <c r="N150" s="88"/>
    </row>
    <row r="151" spans="10:14" ht="12.75">
      <c r="J151" s="86"/>
      <c r="K151" s="87"/>
      <c r="L151" s="87"/>
      <c r="M151" s="87"/>
      <c r="N151" s="88"/>
    </row>
    <row r="152" spans="10:14" ht="12.75">
      <c r="J152" s="45"/>
      <c r="K152" s="91"/>
      <c r="L152" s="91"/>
      <c r="M152" s="91"/>
      <c r="N152" s="52"/>
    </row>
    <row r="153" spans="10:14" ht="12.75">
      <c r="J153" s="45"/>
      <c r="K153" s="91"/>
      <c r="L153" s="91"/>
      <c r="M153" s="91"/>
      <c r="N153" s="52"/>
    </row>
    <row r="154" spans="10:14" ht="12.75">
      <c r="J154" s="45"/>
      <c r="K154" s="91"/>
      <c r="L154" s="91"/>
      <c r="M154" s="91"/>
      <c r="N154" s="52"/>
    </row>
    <row r="155" ht="12.75">
      <c r="N155" s="92"/>
    </row>
  </sheetData>
  <sheetProtection formatCells="0" formatRows="0" insertRows="0" deleteRows="0" selectLockedCells="1" sort="0"/>
  <mergeCells count="340">
    <mergeCell ref="B25:B26"/>
    <mergeCell ref="C25:C26"/>
    <mergeCell ref="A19:A48"/>
    <mergeCell ref="HQ77:HQ80"/>
    <mergeCell ref="HB77:HC77"/>
    <mergeCell ref="HA77:HA80"/>
    <mergeCell ref="GL77:GM77"/>
    <mergeCell ref="GK77:GK80"/>
    <mergeCell ref="DZ77:EA77"/>
    <mergeCell ref="DS78:DS80"/>
    <mergeCell ref="AK78:AK80"/>
    <mergeCell ref="AJ78:AJ80"/>
    <mergeCell ref="AO78:AO80"/>
    <mergeCell ref="AP78:AP80"/>
    <mergeCell ref="BG78:BG80"/>
    <mergeCell ref="BF78:BF80"/>
    <mergeCell ref="BE78:BE80"/>
    <mergeCell ref="AR78:AR80"/>
    <mergeCell ref="DL78:DL80"/>
    <mergeCell ref="DJ78:DJ80"/>
    <mergeCell ref="DD78:DD80"/>
    <mergeCell ref="DC78:DC80"/>
    <mergeCell ref="BR78:BR80"/>
    <mergeCell ref="AW77:AW80"/>
    <mergeCell ref="BN77:BO77"/>
    <mergeCell ref="DJ77:DK77"/>
    <mergeCell ref="DI77:DI80"/>
    <mergeCell ref="CT77:CU77"/>
    <mergeCell ref="HF78:HF80"/>
    <mergeCell ref="HE78:HE80"/>
    <mergeCell ref="EC78:EC80"/>
    <mergeCell ref="EB78:EB80"/>
    <mergeCell ref="DZ78:DZ80"/>
    <mergeCell ref="DT78:DT80"/>
    <mergeCell ref="DY77:DY80"/>
    <mergeCell ref="EO77:EO80"/>
    <mergeCell ref="EP77:EQ77"/>
    <mergeCell ref="FE77:FE80"/>
    <mergeCell ref="HY78:HY80"/>
    <mergeCell ref="HX78:HX80"/>
    <mergeCell ref="HW78:HW80"/>
    <mergeCell ref="HV78:HV80"/>
    <mergeCell ref="HU78:HU80"/>
    <mergeCell ref="HH78:HH80"/>
    <mergeCell ref="HT78:HT80"/>
    <mergeCell ref="HL78:HL80"/>
    <mergeCell ref="HR78:HR80"/>
    <mergeCell ref="HI78:HI80"/>
    <mergeCell ref="HG78:HG80"/>
    <mergeCell ref="FV77:FW77"/>
    <mergeCell ref="IR78:IR80"/>
    <mergeCell ref="IL78:IL80"/>
    <mergeCell ref="IM78:IM80"/>
    <mergeCell ref="IN78:IN80"/>
    <mergeCell ref="IO78:IO80"/>
    <mergeCell ref="IP78:IP80"/>
    <mergeCell ref="IQ78:IQ80"/>
    <mergeCell ref="HZ78:HZ80"/>
    <mergeCell ref="IA78:IA80"/>
    <mergeCell ref="IB78:IB80"/>
    <mergeCell ref="IH78:IH80"/>
    <mergeCell ref="IJ78:IJ80"/>
    <mergeCell ref="IK78:IK80"/>
    <mergeCell ref="A77:A80"/>
    <mergeCell ref="Q77:Q80"/>
    <mergeCell ref="R77:S77"/>
    <mergeCell ref="AG77:AG80"/>
    <mergeCell ref="AH77:AI77"/>
    <mergeCell ref="AH78:AH80"/>
    <mergeCell ref="AB78:AB80"/>
    <mergeCell ref="AX77:AY77"/>
    <mergeCell ref="BM77:BM80"/>
    <mergeCell ref="AQ78:AQ80"/>
    <mergeCell ref="BD78:BD80"/>
    <mergeCell ref="BC78:BC80"/>
    <mergeCell ref="AL78:AL80"/>
    <mergeCell ref="AM78:AM80"/>
    <mergeCell ref="AN78:AN80"/>
    <mergeCell ref="CC77:CC80"/>
    <mergeCell ref="CD77:CE77"/>
    <mergeCell ref="CS77:CS80"/>
    <mergeCell ref="AX78:AX80"/>
    <mergeCell ref="AZ78:AZ80"/>
    <mergeCell ref="BA78:BA80"/>
    <mergeCell ref="BB78:BB80"/>
    <mergeCell ref="BV78:BV80"/>
    <mergeCell ref="BW78:BW80"/>
    <mergeCell ref="BX78:BX80"/>
    <mergeCell ref="FF77:FG77"/>
    <mergeCell ref="FU77:FU80"/>
    <mergeCell ref="EP78:EP80"/>
    <mergeCell ref="ER78:ER80"/>
    <mergeCell ref="ES78:ES80"/>
    <mergeCell ref="ET78:ET80"/>
    <mergeCell ref="EU78:EU80"/>
    <mergeCell ref="EV78:EV80"/>
    <mergeCell ref="EW78:EW80"/>
    <mergeCell ref="EX78:EX80"/>
    <mergeCell ref="R78:R80"/>
    <mergeCell ref="C86:D86"/>
    <mergeCell ref="HR77:HS77"/>
    <mergeCell ref="IG77:IG80"/>
    <mergeCell ref="IH77:II77"/>
    <mergeCell ref="U78:U80"/>
    <mergeCell ref="V78:V80"/>
    <mergeCell ref="W78:W80"/>
    <mergeCell ref="X78:X80"/>
    <mergeCell ref="Y78:Y80"/>
    <mergeCell ref="T78:T80"/>
    <mergeCell ref="Z78:Z80"/>
    <mergeCell ref="BS78:BS80"/>
    <mergeCell ref="BT78:BT80"/>
    <mergeCell ref="BU78:BU80"/>
    <mergeCell ref="BQ78:BQ80"/>
    <mergeCell ref="BP78:BP80"/>
    <mergeCell ref="BN78:BN80"/>
    <mergeCell ref="BH78:BH80"/>
    <mergeCell ref="AA78:AA80"/>
    <mergeCell ref="CD78:CD80"/>
    <mergeCell ref="CF78:CF80"/>
    <mergeCell ref="CG78:CG80"/>
    <mergeCell ref="CH78:CH80"/>
    <mergeCell ref="CI78:CI80"/>
    <mergeCell ref="CJ78:CJ80"/>
    <mergeCell ref="DB78:DB80"/>
    <mergeCell ref="CK78:CK80"/>
    <mergeCell ref="CL78:CL80"/>
    <mergeCell ref="CM78:CM80"/>
    <mergeCell ref="CN78:CN80"/>
    <mergeCell ref="CT78:CT80"/>
    <mergeCell ref="CV78:CV80"/>
    <mergeCell ref="EE78:EE80"/>
    <mergeCell ref="EF78:EF80"/>
    <mergeCell ref="B82:D82"/>
    <mergeCell ref="DM78:DM80"/>
    <mergeCell ref="DN78:DN80"/>
    <mergeCell ref="DO78:DO80"/>
    <mergeCell ref="DP78:DP80"/>
    <mergeCell ref="CY78:CY80"/>
    <mergeCell ref="CZ78:CZ80"/>
    <mergeCell ref="DA78:DA80"/>
    <mergeCell ref="EG78:EG80"/>
    <mergeCell ref="EH78:EH80"/>
    <mergeCell ref="EI78:EI80"/>
    <mergeCell ref="B77:C77"/>
    <mergeCell ref="EJ78:EJ80"/>
    <mergeCell ref="DQ78:DQ80"/>
    <mergeCell ref="DR78:DR80"/>
    <mergeCell ref="CW78:CW80"/>
    <mergeCell ref="CX78:CX80"/>
    <mergeCell ref="ED78:ED80"/>
    <mergeCell ref="EY78:EY80"/>
    <mergeCell ref="EZ78:EZ80"/>
    <mergeCell ref="FF78:FF80"/>
    <mergeCell ref="FH78:FH80"/>
    <mergeCell ref="FI78:FI80"/>
    <mergeCell ref="FJ78:FJ80"/>
    <mergeCell ref="FK78:FK80"/>
    <mergeCell ref="FL78:FL80"/>
    <mergeCell ref="FM78:FM80"/>
    <mergeCell ref="FN78:FN80"/>
    <mergeCell ref="FO78:FO80"/>
    <mergeCell ref="FP78:FP80"/>
    <mergeCell ref="FV78:FV80"/>
    <mergeCell ref="FX78:FX80"/>
    <mergeCell ref="FY78:FY80"/>
    <mergeCell ref="FZ78:FZ80"/>
    <mergeCell ref="GA78:GA80"/>
    <mergeCell ref="GB78:GB80"/>
    <mergeCell ref="GC78:GC80"/>
    <mergeCell ref="GD78:GD80"/>
    <mergeCell ref="GE78:GE80"/>
    <mergeCell ref="GT78:GT80"/>
    <mergeCell ref="GU78:GU80"/>
    <mergeCell ref="GV78:GV80"/>
    <mergeCell ref="C70:D70"/>
    <mergeCell ref="C71:D71"/>
    <mergeCell ref="C64:D64"/>
    <mergeCell ref="HB78:HB80"/>
    <mergeCell ref="GF78:GF80"/>
    <mergeCell ref="GL78:GL80"/>
    <mergeCell ref="GN78:GN80"/>
    <mergeCell ref="GO78:GO80"/>
    <mergeCell ref="GP78:GP80"/>
    <mergeCell ref="GQ78:GQ80"/>
    <mergeCell ref="HD78:HD80"/>
    <mergeCell ref="A73:A76"/>
    <mergeCell ref="GR78:GR80"/>
    <mergeCell ref="A5:A10"/>
    <mergeCell ref="A57:P57"/>
    <mergeCell ref="A18:P18"/>
    <mergeCell ref="B73:C73"/>
    <mergeCell ref="A65:A69"/>
    <mergeCell ref="A72:P72"/>
    <mergeCell ref="B5:C5"/>
    <mergeCell ref="HJ78:HJ80"/>
    <mergeCell ref="HK78:HK80"/>
    <mergeCell ref="GS78:GS80"/>
    <mergeCell ref="A1:A3"/>
    <mergeCell ref="B1:C3"/>
    <mergeCell ref="J1:K1"/>
    <mergeCell ref="D2:G2"/>
    <mergeCell ref="H2:I2"/>
    <mergeCell ref="A4:P4"/>
    <mergeCell ref="L2:L3"/>
    <mergeCell ref="J2:J3"/>
    <mergeCell ref="K2:K3"/>
    <mergeCell ref="B35:C35"/>
    <mergeCell ref="B37:C37"/>
    <mergeCell ref="L1:P1"/>
    <mergeCell ref="M2:M3"/>
    <mergeCell ref="D1:I1"/>
    <mergeCell ref="N2:P2"/>
    <mergeCell ref="B13:C13"/>
    <mergeCell ref="B9:C9"/>
    <mergeCell ref="H95:H96"/>
    <mergeCell ref="B60:C60"/>
    <mergeCell ref="B58:C58"/>
    <mergeCell ref="A89:A122"/>
    <mergeCell ref="A88:P88"/>
    <mergeCell ref="B65:D65"/>
    <mergeCell ref="B62:C62"/>
    <mergeCell ref="A58:A63"/>
    <mergeCell ref="C81:D81"/>
    <mergeCell ref="C87:D87"/>
    <mergeCell ref="E107:E108"/>
    <mergeCell ref="B47:C47"/>
    <mergeCell ref="E102:E103"/>
    <mergeCell ref="F102:F103"/>
    <mergeCell ref="G102:G103"/>
    <mergeCell ref="B19:C19"/>
    <mergeCell ref="B29:C29"/>
    <mergeCell ref="B32:C32"/>
    <mergeCell ref="B51:C51"/>
    <mergeCell ref="C107:C108"/>
    <mergeCell ref="D107:D108"/>
    <mergeCell ref="B104:B105"/>
    <mergeCell ref="C104:C105"/>
    <mergeCell ref="B102:B103"/>
    <mergeCell ref="C102:C103"/>
    <mergeCell ref="D102:D103"/>
    <mergeCell ref="K107:K108"/>
    <mergeCell ref="H102:H103"/>
    <mergeCell ref="I102:I103"/>
    <mergeCell ref="J102:J103"/>
    <mergeCell ref="K102:K103"/>
    <mergeCell ref="L102:L103"/>
    <mergeCell ref="L107:L108"/>
    <mergeCell ref="F107:F108"/>
    <mergeCell ref="G107:G108"/>
    <mergeCell ref="H107:H108"/>
    <mergeCell ref="I107:I108"/>
    <mergeCell ref="J107:J108"/>
    <mergeCell ref="I109:I110"/>
    <mergeCell ref="J109:J110"/>
    <mergeCell ref="K109:K110"/>
    <mergeCell ref="L109:L110"/>
    <mergeCell ref="C109:C110"/>
    <mergeCell ref="D109:D110"/>
    <mergeCell ref="E109:E110"/>
    <mergeCell ref="F109:F110"/>
    <mergeCell ref="G109:G110"/>
    <mergeCell ref="H109:H110"/>
    <mergeCell ref="C111:C112"/>
    <mergeCell ref="D111:D112"/>
    <mergeCell ref="E111:E112"/>
    <mergeCell ref="F111:F112"/>
    <mergeCell ref="G111:G112"/>
    <mergeCell ref="H111:H112"/>
    <mergeCell ref="C113:C115"/>
    <mergeCell ref="D113:D115"/>
    <mergeCell ref="E113:E115"/>
    <mergeCell ref="F113:F115"/>
    <mergeCell ref="G113:G115"/>
    <mergeCell ref="H113:H115"/>
    <mergeCell ref="O113:O114"/>
    <mergeCell ref="P113:P114"/>
    <mergeCell ref="I113:I115"/>
    <mergeCell ref="J113:J115"/>
    <mergeCell ref="K113:K115"/>
    <mergeCell ref="L113:L115"/>
    <mergeCell ref="M113:M114"/>
    <mergeCell ref="N113:N114"/>
    <mergeCell ref="B89:C89"/>
    <mergeCell ref="I90:I91"/>
    <mergeCell ref="J90:J91"/>
    <mergeCell ref="K90:K91"/>
    <mergeCell ref="L90:L91"/>
    <mergeCell ref="I111:I112"/>
    <mergeCell ref="J111:J112"/>
    <mergeCell ref="K111:K112"/>
    <mergeCell ref="L111:L112"/>
    <mergeCell ref="H92:H93"/>
    <mergeCell ref="I92:I93"/>
    <mergeCell ref="B90:B91"/>
    <mergeCell ref="D90:D91"/>
    <mergeCell ref="E90:E91"/>
    <mergeCell ref="F90:F91"/>
    <mergeCell ref="G90:G91"/>
    <mergeCell ref="H90:H91"/>
    <mergeCell ref="B94:C94"/>
    <mergeCell ref="J92:J93"/>
    <mergeCell ref="K92:K93"/>
    <mergeCell ref="L92:L93"/>
    <mergeCell ref="B92:B93"/>
    <mergeCell ref="C92:C93"/>
    <mergeCell ref="D92:D93"/>
    <mergeCell ref="E92:E93"/>
    <mergeCell ref="F92:F93"/>
    <mergeCell ref="G92:G93"/>
    <mergeCell ref="L95:L96"/>
    <mergeCell ref="B95:B96"/>
    <mergeCell ref="C95:C96"/>
    <mergeCell ref="D95:D96"/>
    <mergeCell ref="E95:E96"/>
    <mergeCell ref="F95:F96"/>
    <mergeCell ref="G95:G96"/>
    <mergeCell ref="K95:K96"/>
    <mergeCell ref="I95:I96"/>
    <mergeCell ref="J95:J96"/>
    <mergeCell ref="J97:J101"/>
    <mergeCell ref="K97:K101"/>
    <mergeCell ref="L97:L101"/>
    <mergeCell ref="M97:M98"/>
    <mergeCell ref="B97:B101"/>
    <mergeCell ref="C97:C101"/>
    <mergeCell ref="D97:D101"/>
    <mergeCell ref="E97:E101"/>
    <mergeCell ref="F97:F101"/>
    <mergeCell ref="G97:G101"/>
    <mergeCell ref="A82:A85"/>
    <mergeCell ref="B124:C124"/>
    <mergeCell ref="A124:A129"/>
    <mergeCell ref="B116:P116"/>
    <mergeCell ref="B106:P106"/>
    <mergeCell ref="N97:N98"/>
    <mergeCell ref="O97:O98"/>
    <mergeCell ref="P97:P98"/>
    <mergeCell ref="H97:H101"/>
    <mergeCell ref="I97:I101"/>
  </mergeCells>
  <dataValidations count="2">
    <dataValidation type="list" showInputMessage="1" showErrorMessage="1" sqref="D124:I129 G95:I96 D95:E96 D97:G102 H97:I105 H91:I91 E90:F90 D92:I92 G107:I109 D107:E109 D111:I113 G117:I122 F119:F122 D117:E122 E78:F78 E65:I69 J82 E82:I85 U78:V79 AK78:AL79 BA78:BB79 BQ78:BR79 CG78:CH79 CW78:CX79 DM78:DN79 EC78:ED79 ES78:ET79 FI78:FJ79 FY78:FZ79 GO78:GP79 HE78:HF79 HU78:HV79 IK78:IL79 J65 D51:I54 D6:I10 D13:I17">
      <formula1>"X"</formula1>
    </dataValidation>
    <dataValidation type="whole" showInputMessage="1" showErrorMessage="1" sqref="B126 B67:B68 B54 B6:B8 B10 B17 B15 B84">
      <formula1>1</formula1>
      <formula2>50</formula2>
    </dataValidation>
  </dataValidations>
  <printOptions horizontalCentered="1"/>
  <pageMargins left="0.25" right="0.25" top="0.25" bottom="0.5" header="0.3" footer="0.3"/>
  <pageSetup fitToHeight="5" fitToWidth="5" horizontalDpi="600" verticalDpi="600" orientation="landscape" paperSize="9" scale="70" r:id="rId3"/>
  <headerFooter alignWithMargins="0">
    <oddHeader>&amp;C&amp;"Arial,Bold"&amp;18 18 Months Rolling Work Plan for Jan 2011 - June 2012</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Kinlay Penjor</dc:creator>
  <cp:keywords/>
  <dc:description/>
  <cp:lastModifiedBy>kunzang.norbu</cp:lastModifiedBy>
  <cp:lastPrinted>2011-02-17T04:19:01Z</cp:lastPrinted>
  <dcterms:created xsi:type="dcterms:W3CDTF">2007-12-24T16:01:16Z</dcterms:created>
  <dcterms:modified xsi:type="dcterms:W3CDTF">2011-02-24T03:56:00Z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
  </property>
  <property fmtid="{D5CDD505-2E9C-101B-9397-08002B2CF9AE}" pid="4" name="UNDPFocusAreasTaxHTFiel">
    <vt:lpwstr/>
  </property>
  <property fmtid="{D5CDD505-2E9C-101B-9397-08002B2CF9AE}" pid="5" name="o4086b1782a74105bb5269035bccc8">
    <vt:lpwstr/>
  </property>
  <property fmtid="{D5CDD505-2E9C-101B-9397-08002B2CF9AE}" pid="6" name="gc6531b704974d528487414686b72f">
    <vt:lpwstr>BTN|94baa618-1c8f-432e-b1cc-9ec80006ae4c</vt:lpwstr>
  </property>
  <property fmtid="{D5CDD505-2E9C-101B-9397-08002B2CF9AE}" pid="7" name="Operating Uni">
    <vt:lpwstr>1258;#BTN|94baa618-1c8f-432e-b1cc-9ec80006ae4c</vt:lpwstr>
  </property>
  <property fmtid="{D5CDD505-2E9C-101B-9397-08002B2CF9AE}" pid="8" name="Un">
    <vt:lpwstr/>
  </property>
  <property fmtid="{D5CDD505-2E9C-101B-9397-08002B2CF9AE}" pid="9" name="UnitTaxHTFiel">
    <vt:lpwstr/>
  </property>
  <property fmtid="{D5CDD505-2E9C-101B-9397-08002B2CF9AE}" pid="10" name="idff2b682fce4d0680503cd9036a32">
    <vt:lpwstr/>
  </property>
  <property fmtid="{D5CDD505-2E9C-101B-9397-08002B2CF9AE}" pid="11" name="UNDPDocumentCategoryTaxHTFiel">
    <vt:lpwstr/>
  </property>
  <property fmtid="{D5CDD505-2E9C-101B-9397-08002B2CF9AE}" pid="12" name="UNDPFocusAre">
    <vt:lpwstr/>
  </property>
  <property fmtid="{D5CDD505-2E9C-101B-9397-08002B2CF9AE}" pid="13" name="PDC Document Catego">
    <vt:lpwstr>Project</vt:lpwstr>
  </property>
  <property fmtid="{D5CDD505-2E9C-101B-9397-08002B2CF9AE}" pid="14" name="TaxCatchA">
    <vt:lpwstr>1258;#BTN|94baa618-1c8f-432e-b1cc-9ec80006ae4c</vt:lpwstr>
  </property>
  <property fmtid="{D5CDD505-2E9C-101B-9397-08002B2CF9AE}" pid="15" name="Project Numb">
    <vt:lpwstr>00059461</vt:lpwstr>
  </property>
  <property fmtid="{D5CDD505-2E9C-101B-9397-08002B2CF9AE}" pid="16" name="Atlas_x0020_Document_x0020_Ty">
    <vt:lpwstr/>
  </property>
  <property fmtid="{D5CDD505-2E9C-101B-9397-08002B2CF9AE}" pid="17" name="Atlas_x0020_Document_x0020_Stat">
    <vt:lpwstr/>
  </property>
  <property fmtid="{D5CDD505-2E9C-101B-9397-08002B2CF9AE}" pid="18" name="UN Languag">
    <vt:lpwstr/>
  </property>
  <property fmtid="{D5CDD505-2E9C-101B-9397-08002B2CF9AE}" pid="19" name="UNDPDocumentCatego">
    <vt:lpwstr/>
  </property>
  <property fmtid="{D5CDD505-2E9C-101B-9397-08002B2CF9AE}" pid="20" name="UndpProject">
    <vt:lpwstr>00059461</vt:lpwstr>
  </property>
  <property fmtid="{D5CDD505-2E9C-101B-9397-08002B2CF9AE}" pid="21" name="_dlc_Doc">
    <vt:lpwstr>ATLASPDC-3-2184</vt:lpwstr>
  </property>
  <property fmtid="{D5CDD505-2E9C-101B-9397-08002B2CF9AE}" pid="22" name="_dlc_DocIdItemGu">
    <vt:lpwstr>c2a3fcfa-978d-4b34-841f-8c23b512699d</vt:lpwstr>
  </property>
  <property fmtid="{D5CDD505-2E9C-101B-9397-08002B2CF9AE}" pid="23" name="_dlc_DocIdU">
    <vt:lpwstr>https://info.undp.org/docs/pdc/_layouts/DocIdRedir.aspx?ID=ATLASPDC-3-2184, ATLASPDC-3-2184</vt:lpwstr>
  </property>
  <property fmtid="{D5CDD505-2E9C-101B-9397-08002B2CF9AE}" pid="24" name="UNDPPOPPFunctionalAr">
    <vt:lpwstr/>
  </property>
  <property fmtid="{D5CDD505-2E9C-101B-9397-08002B2CF9AE}" pid="25" name="UNDPCount">
    <vt:lpwstr/>
  </property>
  <property fmtid="{D5CDD505-2E9C-101B-9397-08002B2CF9AE}" pid="26" name="_Publish">
    <vt:lpwstr/>
  </property>
  <property fmtid="{D5CDD505-2E9C-101B-9397-08002B2CF9AE}" pid="27" name="UndpDocStat">
    <vt:lpwstr/>
  </property>
  <property fmtid="{D5CDD505-2E9C-101B-9397-08002B2CF9AE}" pid="28" name="UndpOUCo">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Project Manag">
    <vt:lpwstr/>
  </property>
  <property fmtid="{D5CDD505-2E9C-101B-9397-08002B2CF9AE}" pid="34" name="UndpIsTempla">
    <vt:lpwstr/>
  </property>
  <property fmtid="{D5CDD505-2E9C-101B-9397-08002B2CF9AE}" pid="35" name="Outcom">
    <vt:lpwstr/>
  </property>
  <property fmtid="{D5CDD505-2E9C-101B-9397-08002B2CF9AE}" pid="36" name="UNDPSumma">
    <vt:lpwstr/>
  </property>
  <property fmtid="{D5CDD505-2E9C-101B-9397-08002B2CF9AE}" pid="37" name="UndpDocForm">
    <vt:lpwstr/>
  </property>
  <property fmtid="{D5CDD505-2E9C-101B-9397-08002B2CF9AE}" pid="38" name="UndpDocTypeMMTaxHTFiel">
    <vt:lpwstr/>
  </property>
  <property fmtid="{D5CDD505-2E9C-101B-9397-08002B2CF9AE}" pid="39" name="UNDPCountryTaxHTFiel">
    <vt:lpwstr/>
  </property>
  <property fmtid="{D5CDD505-2E9C-101B-9397-08002B2CF9AE}" pid="40" name="DocumentSetDescripti">
    <vt:lpwstr/>
  </property>
  <property fmtid="{D5CDD505-2E9C-101B-9397-08002B2CF9AE}" pid="41" name="UndpUnit">
    <vt:lpwstr/>
  </property>
  <property fmtid="{D5CDD505-2E9C-101B-9397-08002B2CF9AE}" pid="42" name="UndpClassificationLev">
    <vt:lpwstr/>
  </property>
  <property fmtid="{D5CDD505-2E9C-101B-9397-08002B2CF9AE}" pid="43" name="c4e2ab2cc9354bbf9064eeb465a566">
    <vt:lpwstr/>
  </property>
  <property fmtid="{D5CDD505-2E9C-101B-9397-08002B2CF9AE}" pid="44" name="eRegFilingCode">
    <vt:lpwstr/>
  </property>
  <property fmtid="{D5CDD505-2E9C-101B-9397-08002B2CF9AE}" pid="45" name="display_urn:schemas-microsoft-com:office:office#Edit">
    <vt:lpwstr>svcSP_AdminPI_UNDP</vt:lpwstr>
  </property>
  <property fmtid="{D5CDD505-2E9C-101B-9397-08002B2CF9AE}" pid="46" name="display_urn:schemas-microsoft-com:office:office#Auth">
    <vt:lpwstr>Sai Charan</vt:lpwstr>
  </property>
</Properties>
</file>